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185" yWindow="30" windowWidth="15600" windowHeight="6960" tabRatio="929" activeTab="7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9">'CRUCEROS MAY  INCIDENCIA'!$A$1:$C$45</definedName>
    <definedName name="_xlnm.Print_Area" localSheetId="6">'ESTADO DE EBRIEDAD'!$A$1:$I$81</definedName>
    <definedName name="_xlnm.Print_Area" localSheetId="13">JUZGADOS!$A$1:$W$39</definedName>
  </definedNames>
  <calcPr calcId="145621"/>
</workbook>
</file>

<file path=xl/calcChain.xml><?xml version="1.0" encoding="utf-8"?>
<calcChain xmlns="http://schemas.openxmlformats.org/spreadsheetml/2006/main">
  <c r="D17" i="34" l="1"/>
  <c r="E17" i="34"/>
  <c r="F17" i="34"/>
  <c r="G17" i="34"/>
  <c r="H17" i="34"/>
  <c r="C63" i="18" l="1"/>
  <c r="C37" i="18"/>
  <c r="C17" i="34" l="1"/>
  <c r="I16" i="34"/>
  <c r="I14" i="34"/>
  <c r="I12" i="34"/>
  <c r="I10" i="34"/>
  <c r="I17" i="34" l="1"/>
  <c r="C16" i="9"/>
  <c r="C22" i="2" l="1"/>
  <c r="C32" i="15" l="1"/>
  <c r="B17" i="8" l="1"/>
  <c r="D19" i="26" l="1"/>
  <c r="C19" i="26"/>
  <c r="C19" i="5" l="1"/>
  <c r="C19" i="3"/>
  <c r="C19" i="1"/>
  <c r="C17" i="6"/>
  <c r="E29" i="14" l="1"/>
  <c r="C40" i="2"/>
  <c r="C30" i="9" l="1"/>
  <c r="D19" i="3" l="1"/>
  <c r="F32" i="14" l="1"/>
  <c r="F33" i="14"/>
  <c r="F34" i="14"/>
  <c r="F31" i="14"/>
  <c r="C17" i="8" l="1"/>
  <c r="G18" i="10"/>
  <c r="D17" i="6" l="1"/>
  <c r="D19" i="5"/>
  <c r="D22" i="2"/>
  <c r="D19" i="1"/>
  <c r="D35" i="10"/>
  <c r="E35" i="10"/>
  <c r="C35" i="10"/>
  <c r="D21" i="10"/>
  <c r="E21" i="10"/>
  <c r="C21" i="10"/>
  <c r="C41" i="15"/>
  <c r="F38" i="14"/>
  <c r="E36" i="14"/>
  <c r="E39" i="14" s="1"/>
  <c r="D36" i="14"/>
  <c r="C36" i="14"/>
  <c r="B36" i="14"/>
  <c r="D29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27" i="10"/>
  <c r="G28" i="10"/>
  <c r="G30" i="10"/>
  <c r="G32" i="10"/>
  <c r="F33" i="10" s="1"/>
  <c r="G14" i="10"/>
  <c r="C46" i="10" s="1"/>
  <c r="G16" i="10"/>
  <c r="C47" i="10" s="1"/>
  <c r="C48" i="10"/>
  <c r="G37" i="13" l="1"/>
  <c r="D47" i="10"/>
  <c r="E47" i="10"/>
  <c r="G35" i="10"/>
  <c r="D48" i="10"/>
  <c r="E48" i="10"/>
  <c r="D46" i="10"/>
  <c r="E46" i="10"/>
  <c r="C17" i="10"/>
  <c r="D33" i="10"/>
  <c r="F29" i="10"/>
  <c r="D29" i="10"/>
  <c r="B39" i="14"/>
  <c r="E15" i="10"/>
  <c r="E19" i="10"/>
  <c r="D31" i="10"/>
  <c r="D17" i="10"/>
  <c r="D19" i="10"/>
  <c r="F15" i="10"/>
  <c r="F19" i="10"/>
  <c r="E29" i="10"/>
  <c r="E33" i="10"/>
  <c r="D15" i="10"/>
  <c r="G21" i="10"/>
  <c r="F22" i="10" s="1"/>
  <c r="D39" i="14"/>
  <c r="C39" i="14"/>
  <c r="F29" i="14"/>
  <c r="F36" i="14"/>
  <c r="G33" i="10" l="1"/>
  <c r="G15" i="10"/>
  <c r="G19" i="10"/>
  <c r="G29" i="10"/>
  <c r="F39" i="14"/>
  <c r="C22" i="10"/>
  <c r="D22" i="10"/>
  <c r="E22" i="10"/>
  <c r="C36" i="10"/>
  <c r="D36" i="10"/>
  <c r="E36" i="10"/>
  <c r="F36" i="10"/>
  <c r="G22" i="10" l="1"/>
  <c r="G36" i="10"/>
</calcChain>
</file>

<file path=xl/sharedStrings.xml><?xml version="1.0" encoding="utf-8"?>
<sst xmlns="http://schemas.openxmlformats.org/spreadsheetml/2006/main" count="335" uniqueCount="219">
  <si>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</si>
  <si>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</si>
  <si>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</si>
  <si>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</si>
  <si>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</si>
  <si>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</si>
  <si>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</si>
  <si>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</si>
  <si>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</si>
  <si>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</si>
  <si>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</si>
  <si>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</si>
  <si>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</si>
  <si>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</si>
  <si>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</si>
  <si>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</si>
  <si>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</si>
  <si>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</si>
  <si>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</si>
  <si>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</si>
  <si>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</si>
  <si>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</si>
  <si>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</si>
  <si>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</si>
  <si>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</si>
  <si>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</si>
  <si>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</si>
  <si>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</si>
  <si>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</si>
  <si>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</si>
  <si>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</si>
  <si>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</si>
  <si>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</si>
  <si>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</si>
  <si>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</si>
  <si>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</si>
  <si>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</si>
  <si>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</si>
  <si>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MENSUAL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</si>
  <si>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</si>
  <si>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</si>
  <si>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</si>
  <si>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</si>
  <si>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</si>
  <si>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</si>
  <si>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</si>
  <si>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</si>
  <si>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</si>
  <si>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</si>
  <si>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</si>
  <si>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</si>
  <si>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</si>
  <si>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</si>
  <si>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</si>
  <si>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</si>
  <si>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</si>
  <si>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</si>
  <si>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</si>
  <si>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</si>
  <si>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</si>
  <si>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</si>
  <si>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</si>
  <si>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</si>
  <si>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</si>
  <si>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</si>
  <si>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</si>
  <si>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</si>
  <si>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</si>
  <si>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</si>
  <si>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</si>
  <si>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</si>
  <si>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</si>
  <si>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</si>
  <si>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</si>
  <si>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</si>
  <si>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</si>
  <si>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</si>
  <si>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</si>
  <si>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</si>
  <si>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</si>
  <si>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</si>
  <si>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</si>
  <si>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</si>
  <si>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</si>
  <si>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</si>
  <si>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</si>
  <si>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</si>
  <si>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</si>
  <si>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</si>
  <si>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</si>
  <si>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</si>
  <si>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</si>
  <si>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</si>
  <si>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</si>
  <si>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</si>
  <si>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</si>
  <si>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</si>
  <si>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</si>
  <si>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</si>
  <si>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</si>
  <si>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</si>
  <si>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</si>
  <si>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</si>
  <si>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</si>
  <si>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</si>
  <si>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</si>
  <si>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</si>
  <si>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</si>
  <si>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</si>
  <si>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</si>
  <si>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</si>
  <si>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</si>
  <si>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</si>
  <si>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</si>
  <si>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</si>
  <si>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</si>
  <si>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</si>
  <si>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</si>
  <si>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</si>
  <si>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</si>
  <si>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</si>
  <si>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</si>
  <si>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</si>
  <si>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</si>
  <si>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</si>
  <si>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</si>
  <si>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</si>
  <si>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</si>
  <si>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ENERO</t>
  </si>
  <si>
    <t>TOTAL PROCED.  RECIBIDOS</t>
  </si>
  <si>
    <t>TOTAL PROCED. CONCLUIDOS</t>
  </si>
  <si>
    <t>CLASIFICACIÓN DE LAS FALTAS DE PRECAUCIÓN</t>
  </si>
  <si>
    <t>POR ALCANCE</t>
  </si>
  <si>
    <t>CORTE DE CIRCULACIÓN</t>
  </si>
  <si>
    <t>PERDIDA DE CONTROL</t>
  </si>
  <si>
    <t>CRUZAR SIN PRECAUCIÓN</t>
  </si>
  <si>
    <t>HUYE EL RESPONSABLE</t>
  </si>
  <si>
    <t>MANIOBRA DE REVERSA</t>
  </si>
  <si>
    <t xml:space="preserve">ABRIR LA PUERTA </t>
  </si>
  <si>
    <t>SENTIDO CONTRARIO</t>
  </si>
  <si>
    <t>SEMAFORO SIN FUNCIONAR</t>
  </si>
  <si>
    <t>IBA SOBRE EL VEHÍCULO</t>
  </si>
  <si>
    <t>SEMAFORIZADOS</t>
  </si>
  <si>
    <t>OBJETOS EN EL CAMINO</t>
  </si>
  <si>
    <t>Otras</t>
  </si>
  <si>
    <t>OTROS ( MAQUINA DE TREN/ REMOLQUE/ RETROESCAVADORA/ )</t>
  </si>
  <si>
    <t>Gruas Silva</t>
  </si>
  <si>
    <t>Hombre</t>
  </si>
  <si>
    <t>Mujer</t>
  </si>
  <si>
    <t>Mayores</t>
  </si>
  <si>
    <t>Menores</t>
  </si>
  <si>
    <t>Genero</t>
  </si>
  <si>
    <t>ENE/20</t>
  </si>
  <si>
    <t>GRUAS 2020</t>
  </si>
  <si>
    <t>CUMPLIDOS</t>
  </si>
  <si>
    <t>ACTIVIDAD</t>
  </si>
  <si>
    <t>AMONESTADOS</t>
  </si>
  <si>
    <t>PREESC. MÉDICA</t>
  </si>
  <si>
    <t>A.A.</t>
  </si>
  <si>
    <t>OTROS MOTIVOS</t>
  </si>
  <si>
    <t>Columna2</t>
  </si>
  <si>
    <t>Hombre Mayor</t>
  </si>
  <si>
    <t>Mujer Mayor</t>
  </si>
  <si>
    <t>Hombre Menor</t>
  </si>
  <si>
    <t>Mujer Menor</t>
  </si>
  <si>
    <t>EXHORTO</t>
  </si>
  <si>
    <t>ENE/21</t>
  </si>
  <si>
    <t>DOCUMENTACIÓN DE LOS VEHICULOS PARTICIPANTES EN ACCIDENTE VIAL EN EL MES DE ENERO  2021</t>
  </si>
  <si>
    <t>DE ENERO 2021</t>
  </si>
  <si>
    <t>GRUAS 2021</t>
  </si>
  <si>
    <t>SALIDAS DIFERENTES A LA MULTA ENERO 2021</t>
  </si>
  <si>
    <t>ENERO 2021</t>
  </si>
  <si>
    <t>PERIFERICO R.L.S. FTE A LA POLICIA FEDERAL</t>
  </si>
  <si>
    <t>PERIFERICO R.L.S. FTE A GALERIAS</t>
  </si>
  <si>
    <t>BLVD. TORREÓN MATAMOROS Y C. MARGARITAS</t>
  </si>
  <si>
    <t>AV. PRESIDENTE CARRANZA Y AV. EL SIGLO DE TORREÓN</t>
  </si>
  <si>
    <t>CALZ. DIAGONAL DE LAS FUENTES Y C. DEL PROFETA</t>
  </si>
  <si>
    <t>BLVD. TORREÓN MATAMOROS Y C. DE LA JOYA</t>
  </si>
  <si>
    <t>BLVD. INDEPENDENCIA Y AV. ARISTA</t>
  </si>
  <si>
    <t>CALZ. SALTILLO 400 Y C. PAVORREAL</t>
  </si>
  <si>
    <t>CALZ. COLON Y AV. CORREGIDORA</t>
  </si>
  <si>
    <t>AV. MARIANO LÓPEZ ORTIZ Y AV. ARTES GRÁFICAS</t>
  </si>
  <si>
    <t>CALZ. DIAGONAL REFORMA Y AV. JUÁREZ</t>
  </si>
  <si>
    <t>CRUCEROS NO SEMAFORIZADOS</t>
  </si>
  <si>
    <t>AV. PROLOGACIÓN JUÁREZ OTE SOBRE PUENTE PERIFERICO R.L.S</t>
  </si>
  <si>
    <t>BLVD. TORREÓN MATAMOROS  FTE AL CAMPOS MILITAR</t>
  </si>
  <si>
    <t>BLVD. TORREÓN MATAMOROS INTERIOR DESNIVEL PLAZA JUMBO</t>
  </si>
  <si>
    <t>CALZ. SALTILLO 400  PUENTE DIANA LAURA</t>
  </si>
  <si>
    <t>CARRETERA AUTOPISTA IBEROAMERICANA SOBRE PUENTE</t>
  </si>
  <si>
    <t xml:space="preserve">ACCIDENTES EN PERIFERICO </t>
  </si>
  <si>
    <t>PERIFERICO R.L.S. FTE A FRACC. EL ROBLE</t>
  </si>
  <si>
    <t>PERIFERICO R.L.S. Y AV. PROLONG. JUAREZ OTE</t>
  </si>
  <si>
    <t>PERIFERICO R.L.S. SOBRE PUENTE SANTA FE</t>
  </si>
  <si>
    <t>PERIFERICO R.L.S. SOBRE PUENTE VILLAFLORIDA</t>
  </si>
  <si>
    <t>PERIFERICO R.L.S. SOBRE PUENTE EL TAJITO</t>
  </si>
  <si>
    <t>PERIFERICO R.L.S. SOBRE PUENTE EL CAMPESINO</t>
  </si>
  <si>
    <t xml:space="preserve">PERIFERICO R.L.S. Y DIFERENTES PUNTOS </t>
  </si>
  <si>
    <t>IRREGULARIDAD</t>
  </si>
  <si>
    <t xml:space="preserve">COMPARATIVA DE  ASUNTOS VIALES CONSIGNADOS  AL M.P.    </t>
  </si>
  <si>
    <t xml:space="preserve"> ENERO 2020 - 2021</t>
  </si>
  <si>
    <t xml:space="preserve">COMPARATIVO ACCIDENTES VIALES  </t>
  </si>
  <si>
    <t>ENERO  2020 - 2021</t>
  </si>
  <si>
    <t xml:space="preserve">COMPARATIVO DE CAUSAS DETERMINANTES  </t>
  </si>
  <si>
    <t xml:space="preserve">COMPARATIVO DE  VEHÍCULOS DEL SERVICIOS PÚBLICO ( TAXIS ) </t>
  </si>
  <si>
    <t>QUE PARTICIPAN EN ACCIDENTE VIAL</t>
  </si>
  <si>
    <t>COMPARATIVO DE  VEHÍCULOS DEL SERVICIOS PÚBLICO ( AUTOBUSES  )</t>
  </si>
  <si>
    <t xml:space="preserve"> QUE PARTICIPAN EN ACCIDENTE VIAL</t>
  </si>
  <si>
    <t xml:space="preserve"> EDAD DE LOS CONDUCTORES QUE PARTICIPAN EN UN ACCIDENTE VIAL EN EL MES DE ENERO 2021</t>
  </si>
  <si>
    <t>ACCIDENTES VIALES POR HORA EN EL MES DE ENERO 2021</t>
  </si>
  <si>
    <t>ESTADO DE EBRIEDAD POR HORA ENERO 2021</t>
  </si>
  <si>
    <t>EDAD DE LOS CONDUCTORES INVOLUCRADOS EN ESTADO DE EBRIEDAD 2021</t>
  </si>
  <si>
    <t xml:space="preserve">COMPARATIVO DE GRÚAS UTILIZADAS   </t>
  </si>
  <si>
    <t>ENERO 2020 - 2021</t>
  </si>
  <si>
    <t xml:space="preserve">COMPARATIVA DE  DETENIDOS    </t>
  </si>
  <si>
    <t xml:space="preserve">ENERO 2020 - 2021  </t>
  </si>
  <si>
    <t>PROCEDIMIENTOS DEL MES EN EL</t>
  </si>
  <si>
    <t>JUZGADO COLEGIADO</t>
  </si>
  <si>
    <t>OBSERVACIÓN:   En un accidente víal puede participar  de 1  a  "n" automoviles motivo por el cual siempre  el número de participantes  será mayor   al número de accidentes</t>
  </si>
  <si>
    <t xml:space="preserve">INFORME DE CRUCEROS CON MAYOR INCIDENCIA DE ACCIDENTES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</si>
</sst>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8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0" xfId="2" applyFont="1" applyAlignment="1"/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quotePrefix="1" applyFont="1" applyAlignment="1"/>
    <xf numFmtId="0" fontId="7" fillId="0" borderId="0" xfId="2" applyFont="1" applyBorder="1" applyAlignment="1"/>
    <xf numFmtId="0" fontId="7" fillId="0" borderId="0" xfId="2" quotePrefix="1" applyFont="1" applyAlignment="1">
      <alignment vertical="center"/>
    </xf>
    <xf numFmtId="0" fontId="7" fillId="0" borderId="0" xfId="0" applyFont="1" applyAlignment="1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2" applyFont="1" applyAlignment="1"/>
    <xf numFmtId="0" fontId="6" fillId="0" borderId="0" xfId="2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7" fillId="0" borderId="0" xfId="2" quotePrefix="1" applyFont="1" applyFill="1" applyBorder="1" applyAlignment="1">
      <alignment horizontal="left" vertical="center" wrapText="1"/>
    </xf>
    <xf numFmtId="0" fontId="4" fillId="0" borderId="0" xfId="2" applyFont="1" applyFill="1" applyBorder="1" applyAlignment="1"/>
    <xf numFmtId="0" fontId="6" fillId="0" borderId="0" xfId="2" quotePrefix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3" fontId="4" fillId="0" borderId="0" xfId="2" applyNumberFormat="1" applyFont="1" applyAlignment="1"/>
    <xf numFmtId="0" fontId="4" fillId="0" borderId="0" xfId="2" applyFont="1" applyFill="1" applyAlignment="1">
      <alignment vertical="center"/>
    </xf>
    <xf numFmtId="0" fontId="4" fillId="0" borderId="0" xfId="2" applyFont="1" applyFill="1" applyAlignment="1"/>
    <xf numFmtId="3" fontId="6" fillId="0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/>
    <xf numFmtId="0" fontId="6" fillId="0" borderId="0" xfId="2" applyFont="1" applyAlignment="1"/>
    <xf numFmtId="0" fontId="5" fillId="0" borderId="0" xfId="2" applyFont="1" applyFill="1" applyAlignment="1">
      <alignment horizontal="center" wrapText="1"/>
    </xf>
    <xf numFmtId="0" fontId="8" fillId="0" borderId="0" xfId="2" applyFont="1" applyAlignment="1"/>
    <xf numFmtId="0" fontId="9" fillId="0" borderId="0" xfId="0" applyFont="1" applyAlignment="1">
      <alignment wrapText="1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9" fillId="0" borderId="0" xfId="2" applyFont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1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/>
    <xf numFmtId="0" fontId="22" fillId="0" borderId="59" xfId="2" applyFont="1" applyBorder="1" applyAlignment="1"/>
    <xf numFmtId="0" fontId="22" fillId="0" borderId="57" xfId="2" applyFont="1" applyBorder="1" applyAlignment="1"/>
    <xf numFmtId="0" fontId="22" fillId="0" borderId="58" xfId="2" applyFont="1" applyBorder="1" applyAlignment="1"/>
    <xf numFmtId="0" fontId="14" fillId="0" borderId="0" xfId="0" applyFont="1" applyBorder="1" applyAlignment="1">
      <alignment horizontal="center" vertical="center"/>
    </xf>
    <xf numFmtId="0" fontId="22" fillId="0" borderId="63" xfId="2" applyFont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49" fontId="11" fillId="0" borderId="0" xfId="0" applyNumberFormat="1" applyFont="1" applyAlignment="1"/>
    <xf numFmtId="0" fontId="18" fillId="0" borderId="0" xfId="2" applyFont="1" applyFill="1" applyAlignment="1"/>
    <xf numFmtId="0" fontId="21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9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7" fillId="0" borderId="0" xfId="2" quotePrefix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9" fillId="0" borderId="10" xfId="0" quotePrefix="1" applyFont="1" applyBorder="1" applyAlignment="1">
      <alignment horizontal="left" vertical="center" wrapText="1"/>
    </xf>
    <xf numFmtId="0" fontId="32" fillId="0" borderId="0" xfId="2" applyFont="1" applyAlignment="1">
      <alignment vertical="center"/>
    </xf>
    <xf numFmtId="0" fontId="31" fillId="0" borderId="42" xfId="2" applyFont="1" applyFill="1" applyBorder="1" applyAlignment="1">
      <alignment horizontal="center" vertical="center" wrapText="1"/>
    </xf>
    <xf numFmtId="0" fontId="31" fillId="0" borderId="43" xfId="2" applyFont="1" applyFill="1" applyBorder="1" applyAlignment="1">
      <alignment horizontal="center" vertical="center" wrapText="1"/>
    </xf>
    <xf numFmtId="0" fontId="31" fillId="0" borderId="44" xfId="2" applyFont="1" applyFill="1" applyBorder="1" applyAlignment="1">
      <alignment horizontal="center" vertical="center" wrapText="1"/>
    </xf>
    <xf numFmtId="0" fontId="29" fillId="0" borderId="8" xfId="2" applyFont="1" applyFill="1" applyBorder="1" applyAlignment="1">
      <alignment horizontal="center" vertical="center" wrapText="1"/>
    </xf>
    <xf numFmtId="3" fontId="29" fillId="0" borderId="8" xfId="2" applyNumberFormat="1" applyFont="1" applyFill="1" applyBorder="1" applyAlignment="1">
      <alignment horizontal="center" vertical="center"/>
    </xf>
    <xf numFmtId="0" fontId="29" fillId="0" borderId="2" xfId="2" applyFont="1" applyFill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/>
    </xf>
    <xf numFmtId="3" fontId="33" fillId="0" borderId="2" xfId="2" applyNumberFormat="1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horizontal="center" vertical="center" wrapText="1"/>
    </xf>
    <xf numFmtId="3" fontId="29" fillId="0" borderId="5" xfId="2" applyNumberFormat="1" applyFont="1" applyFill="1" applyBorder="1" applyAlignment="1">
      <alignment horizontal="center" vertical="center"/>
    </xf>
    <xf numFmtId="0" fontId="25" fillId="0" borderId="27" xfId="2" applyFont="1" applyFill="1" applyBorder="1" applyAlignment="1">
      <alignment horizontal="center" vertical="center" wrapText="1"/>
    </xf>
    <xf numFmtId="3" fontId="25" fillId="0" borderId="28" xfId="2" applyNumberFormat="1" applyFont="1" applyFill="1" applyBorder="1" applyAlignment="1">
      <alignment horizontal="center" vertical="center"/>
    </xf>
    <xf numFmtId="3" fontId="25" fillId="0" borderId="29" xfId="2" applyNumberFormat="1" applyFont="1" applyFill="1" applyBorder="1" applyAlignment="1">
      <alignment horizontal="center" vertical="center"/>
    </xf>
    <xf numFmtId="0" fontId="29" fillId="0" borderId="41" xfId="2" applyFont="1" applyFill="1" applyBorder="1" applyAlignment="1">
      <alignment horizontal="center" vertical="center" wrapText="1"/>
    </xf>
    <xf numFmtId="3" fontId="29" fillId="0" borderId="41" xfId="2" applyNumberFormat="1" applyFont="1" applyFill="1" applyBorder="1" applyAlignment="1">
      <alignment horizontal="center" vertical="center"/>
    </xf>
    <xf numFmtId="3" fontId="29" fillId="0" borderId="2" xfId="2" quotePrefix="1" applyNumberFormat="1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horizontal="left" vertical="center" wrapText="1"/>
    </xf>
    <xf numFmtId="0" fontId="29" fillId="0" borderId="0" xfId="2" applyFont="1" applyFill="1" applyBorder="1" applyAlignment="1">
      <alignment horizontal="left" vertical="center" wrapText="1"/>
    </xf>
    <xf numFmtId="3" fontId="29" fillId="0" borderId="0" xfId="2" applyNumberFormat="1" applyFont="1" applyFill="1" applyBorder="1" applyAlignment="1">
      <alignment horizontal="center" vertical="center"/>
    </xf>
    <xf numFmtId="0" fontId="25" fillId="0" borderId="30" xfId="2" applyFont="1" applyFill="1" applyBorder="1" applyAlignment="1">
      <alignment horizontal="center" vertical="center" wrapText="1"/>
    </xf>
    <xf numFmtId="0" fontId="25" fillId="0" borderId="31" xfId="2" applyFont="1" applyFill="1" applyBorder="1" applyAlignment="1">
      <alignment horizontal="center" vertical="center" wrapText="1"/>
    </xf>
    <xf numFmtId="3" fontId="25" fillId="0" borderId="31" xfId="2" applyNumberFormat="1" applyFont="1" applyFill="1" applyBorder="1" applyAlignment="1">
      <alignment horizontal="center" vertical="center"/>
    </xf>
    <xf numFmtId="3" fontId="25" fillId="0" borderId="32" xfId="2" applyNumberFormat="1" applyFont="1" applyFill="1" applyBorder="1" applyAlignment="1">
      <alignment horizontal="center" vertical="center"/>
    </xf>
    <xf numFmtId="0" fontId="32" fillId="0" borderId="0" xfId="2" applyFont="1" applyFill="1" applyAlignment="1">
      <alignment vertical="center"/>
    </xf>
    <xf numFmtId="0" fontId="31" fillId="0" borderId="8" xfId="2" applyFont="1" applyFill="1" applyBorder="1" applyAlignment="1">
      <alignment horizontal="center" vertical="center" wrapText="1"/>
    </xf>
    <xf numFmtId="0" fontId="31" fillId="0" borderId="13" xfId="2" applyFont="1" applyFill="1" applyBorder="1" applyAlignment="1">
      <alignment horizontal="center" vertical="center" wrapText="1"/>
    </xf>
    <xf numFmtId="3" fontId="31" fillId="0" borderId="3" xfId="2" applyNumberFormat="1" applyFont="1" applyFill="1" applyBorder="1" applyAlignment="1">
      <alignment horizontal="center" vertical="center"/>
    </xf>
    <xf numFmtId="3" fontId="33" fillId="0" borderId="3" xfId="2" applyNumberFormat="1" applyFont="1" applyFill="1" applyBorder="1" applyAlignment="1">
      <alignment horizontal="center" vertical="center"/>
    </xf>
    <xf numFmtId="20" fontId="29" fillId="0" borderId="2" xfId="2" applyNumberFormat="1" applyFont="1" applyFill="1" applyBorder="1" applyAlignment="1">
      <alignment horizontal="center" vertical="center" wrapText="1"/>
    </xf>
    <xf numFmtId="3" fontId="25" fillId="0" borderId="47" xfId="2" applyNumberFormat="1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/>
    </xf>
    <xf numFmtId="0" fontId="29" fillId="0" borderId="0" xfId="2" quotePrefix="1" applyFont="1" applyFill="1" applyBorder="1" applyAlignment="1">
      <alignment horizontal="left" vertical="center" wrapText="1"/>
    </xf>
    <xf numFmtId="0" fontId="32" fillId="0" borderId="0" xfId="2" applyFont="1" applyFill="1" applyBorder="1" applyAlignment="1"/>
    <xf numFmtId="0" fontId="25" fillId="0" borderId="0" xfId="2" quotePrefix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vertical="center"/>
    </xf>
    <xf numFmtId="0" fontId="29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left" vertical="center" wrapText="1"/>
    </xf>
    <xf numFmtId="0" fontId="29" fillId="2" borderId="6" xfId="2" applyFont="1" applyFill="1" applyBorder="1" applyAlignment="1">
      <alignment horizontal="center" vertical="center" wrapText="1"/>
    </xf>
    <xf numFmtId="3" fontId="29" fillId="2" borderId="3" xfId="2" applyNumberFormat="1" applyFont="1" applyFill="1" applyBorder="1" applyAlignment="1">
      <alignment horizontal="center" vertical="center"/>
    </xf>
    <xf numFmtId="0" fontId="29" fillId="0" borderId="6" xfId="2" applyFont="1" applyBorder="1" applyAlignment="1">
      <alignment horizontal="center" vertical="center" wrapText="1"/>
    </xf>
    <xf numFmtId="0" fontId="32" fillId="0" borderId="3" xfId="2" applyFont="1" applyFill="1" applyBorder="1" applyAlignment="1">
      <alignment horizontal="center" vertical="center" wrapText="1" readingOrder="1"/>
    </xf>
    <xf numFmtId="0" fontId="35" fillId="0" borderId="3" xfId="2" applyFont="1" applyFill="1" applyBorder="1" applyAlignment="1">
      <alignment horizontal="center" vertical="center" wrapText="1" readingOrder="1"/>
    </xf>
    <xf numFmtId="0" fontId="36" fillId="0" borderId="3" xfId="2" applyFont="1" applyFill="1" applyBorder="1" applyAlignment="1">
      <alignment horizontal="center" vertical="center" wrapText="1" readingOrder="1"/>
    </xf>
    <xf numFmtId="0" fontId="25" fillId="0" borderId="10" xfId="2" applyFont="1" applyFill="1" applyBorder="1" applyAlignment="1">
      <alignment horizontal="center" vertical="center" wrapText="1"/>
    </xf>
    <xf numFmtId="3" fontId="25" fillId="0" borderId="14" xfId="2" applyNumberFormat="1" applyFont="1" applyFill="1" applyBorder="1" applyAlignment="1">
      <alignment horizontal="center" vertical="center" wrapText="1"/>
    </xf>
    <xf numFmtId="0" fontId="32" fillId="0" borderId="0" xfId="2" applyFont="1" applyFill="1" applyAlignment="1"/>
    <xf numFmtId="0" fontId="32" fillId="0" borderId="0" xfId="2" applyFont="1" applyAlignment="1"/>
    <xf numFmtId="0" fontId="32" fillId="4" borderId="36" xfId="2" applyFont="1" applyFill="1" applyBorder="1" applyAlignment="1">
      <alignment vertical="center"/>
    </xf>
    <xf numFmtId="0" fontId="32" fillId="4" borderId="37" xfId="2" applyFont="1" applyFill="1" applyBorder="1" applyAlignment="1">
      <alignment vertical="center"/>
    </xf>
    <xf numFmtId="0" fontId="31" fillId="4" borderId="49" xfId="2" applyFont="1" applyFill="1" applyBorder="1" applyAlignment="1">
      <alignment horizontal="center" vertical="center" wrapText="1"/>
    </xf>
    <xf numFmtId="0" fontId="31" fillId="4" borderId="9" xfId="2" applyFont="1" applyFill="1" applyBorder="1" applyAlignment="1">
      <alignment horizontal="center" vertical="center" wrapText="1"/>
    </xf>
    <xf numFmtId="0" fontId="29" fillId="0" borderId="21" xfId="2" applyFont="1" applyFill="1" applyBorder="1" applyAlignment="1">
      <alignment horizontal="center" vertical="center" wrapText="1"/>
    </xf>
    <xf numFmtId="3" fontId="29" fillId="0" borderId="4" xfId="2" applyNumberFormat="1" applyFont="1" applyFill="1" applyBorder="1" applyAlignment="1">
      <alignment horizontal="center" vertical="center"/>
    </xf>
    <xf numFmtId="0" fontId="29" fillId="0" borderId="25" xfId="2" applyFont="1" applyFill="1" applyBorder="1" applyAlignment="1">
      <alignment horizontal="center" vertical="center" wrapText="1"/>
    </xf>
    <xf numFmtId="3" fontId="29" fillId="0" borderId="26" xfId="2" applyNumberFormat="1" applyFont="1" applyFill="1" applyBorder="1" applyAlignment="1">
      <alignment horizontal="center" vertical="center"/>
    </xf>
    <xf numFmtId="3" fontId="29" fillId="0" borderId="39" xfId="2" applyNumberFormat="1" applyFont="1" applyFill="1" applyBorder="1" applyAlignment="1">
      <alignment horizontal="center" vertical="center"/>
    </xf>
    <xf numFmtId="3" fontId="29" fillId="0" borderId="35" xfId="2" applyNumberFormat="1" applyFont="1" applyFill="1" applyBorder="1" applyAlignment="1">
      <alignment horizontal="center" vertical="center"/>
    </xf>
    <xf numFmtId="0" fontId="25" fillId="0" borderId="18" xfId="2" applyFont="1" applyFill="1" applyBorder="1" applyAlignment="1">
      <alignment horizontal="center" vertical="center" wrapText="1"/>
    </xf>
    <xf numFmtId="3" fontId="25" fillId="0" borderId="20" xfId="2" applyNumberFormat="1" applyFont="1" applyFill="1" applyBorder="1" applyAlignment="1">
      <alignment horizontal="center" vertical="center" wrapText="1"/>
    </xf>
    <xf numFmtId="3" fontId="29" fillId="0" borderId="4" xfId="2" applyNumberFormat="1" applyFont="1" applyFill="1" applyBorder="1" applyAlignment="1">
      <alignment horizontal="center" vertical="center" wrapText="1"/>
    </xf>
    <xf numFmtId="0" fontId="29" fillId="0" borderId="50" xfId="2" applyFont="1" applyFill="1" applyBorder="1" applyAlignment="1">
      <alignment horizontal="center" vertical="center" wrapText="1"/>
    </xf>
    <xf numFmtId="3" fontId="29" fillId="0" borderId="12" xfId="2" applyNumberFormat="1" applyFont="1" applyFill="1" applyBorder="1" applyAlignment="1">
      <alignment horizontal="center" vertical="center"/>
    </xf>
    <xf numFmtId="0" fontId="29" fillId="0" borderId="51" xfId="2" applyFont="1" applyFill="1" applyBorder="1" applyAlignment="1">
      <alignment horizontal="center" vertical="center" wrapText="1"/>
    </xf>
    <xf numFmtId="3" fontId="29" fillId="0" borderId="52" xfId="2" applyNumberFormat="1" applyFont="1" applyFill="1" applyBorder="1" applyAlignment="1">
      <alignment horizontal="center" vertical="center"/>
    </xf>
    <xf numFmtId="0" fontId="29" fillId="2" borderId="42" xfId="2" applyFont="1" applyFill="1" applyBorder="1" applyAlignment="1">
      <alignment horizontal="center" vertical="center" wrapText="1"/>
    </xf>
    <xf numFmtId="3" fontId="29" fillId="2" borderId="44" xfId="2" applyNumberFormat="1" applyFont="1" applyFill="1" applyBorder="1" applyAlignment="1">
      <alignment horizontal="center" vertical="center"/>
    </xf>
    <xf numFmtId="0" fontId="29" fillId="0" borderId="36" xfId="2" applyFont="1" applyFill="1" applyBorder="1" applyAlignment="1">
      <alignment horizontal="center" vertical="center" wrapText="1"/>
    </xf>
    <xf numFmtId="3" fontId="29" fillId="0" borderId="37" xfId="2" applyNumberFormat="1" applyFont="1" applyFill="1" applyBorder="1" applyAlignment="1">
      <alignment horizontal="center" vertical="center"/>
    </xf>
    <xf numFmtId="0" fontId="29" fillId="0" borderId="70" xfId="2" applyFont="1" applyFill="1" applyBorder="1" applyAlignment="1">
      <alignment horizontal="center" vertical="center" wrapText="1"/>
    </xf>
    <xf numFmtId="3" fontId="29" fillId="0" borderId="71" xfId="2" applyNumberFormat="1" applyFont="1" applyFill="1" applyBorder="1" applyAlignment="1">
      <alignment horizontal="center" vertical="center"/>
    </xf>
    <xf numFmtId="0" fontId="29" fillId="0" borderId="33" xfId="2" applyFont="1" applyFill="1" applyBorder="1" applyAlignment="1">
      <alignment horizontal="center" vertical="center" wrapText="1"/>
    </xf>
    <xf numFmtId="3" fontId="25" fillId="0" borderId="20" xfId="2" applyNumberFormat="1" applyFont="1" applyFill="1" applyBorder="1" applyAlignment="1">
      <alignment horizontal="center" vertical="center"/>
    </xf>
    <xf numFmtId="3" fontId="25" fillId="0" borderId="29" xfId="2" applyNumberFormat="1" applyFont="1" applyFill="1" applyBorder="1" applyAlignment="1">
      <alignment horizontal="center" vertical="center" wrapText="1"/>
    </xf>
    <xf numFmtId="0" fontId="29" fillId="0" borderId="7" xfId="2" applyFont="1" applyBorder="1" applyAlignment="1">
      <alignment horizontal="center" vertical="center"/>
    </xf>
    <xf numFmtId="17" fontId="29" fillId="0" borderId="13" xfId="0" applyNumberFormat="1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 wrapText="1"/>
    </xf>
    <xf numFmtId="0" fontId="22" fillId="0" borderId="0" xfId="2" applyNumberFormat="1" applyFon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0" fontId="24" fillId="3" borderId="3" xfId="2" applyNumberFormat="1" applyFont="1" applyFill="1" applyBorder="1" applyAlignment="1">
      <alignment horizontal="center" vertical="center"/>
    </xf>
    <xf numFmtId="0" fontId="22" fillId="0" borderId="5" xfId="2" applyFont="1" applyBorder="1" applyAlignment="1">
      <alignment vertical="center" wrapText="1"/>
    </xf>
    <xf numFmtId="0" fontId="23" fillId="0" borderId="23" xfId="2" applyFont="1" applyBorder="1" applyAlignment="1">
      <alignment horizontal="center" vertical="center" wrapText="1"/>
    </xf>
    <xf numFmtId="0" fontId="22" fillId="0" borderId="14" xfId="2" applyNumberFormat="1" applyFont="1" applyBorder="1" applyAlignment="1">
      <alignment horizontal="center" vertical="center"/>
    </xf>
    <xf numFmtId="0" fontId="29" fillId="0" borderId="18" xfId="2" applyFont="1" applyBorder="1" applyAlignment="1"/>
    <xf numFmtId="0" fontId="29" fillId="0" borderId="20" xfId="2" applyFont="1" applyBorder="1" applyAlignment="1">
      <alignment horizontal="center" vertical="center"/>
    </xf>
    <xf numFmtId="0" fontId="29" fillId="0" borderId="21" xfId="2" applyFont="1" applyBorder="1" applyAlignment="1"/>
    <xf numFmtId="0" fontId="29" fillId="0" borderId="4" xfId="2" applyFont="1" applyBorder="1" applyAlignment="1">
      <alignment horizontal="center" vertical="center"/>
    </xf>
    <xf numFmtId="0" fontId="29" fillId="0" borderId="25" xfId="2" applyFont="1" applyBorder="1" applyAlignment="1"/>
    <xf numFmtId="0" fontId="29" fillId="0" borderId="26" xfId="2" applyFont="1" applyBorder="1" applyAlignment="1">
      <alignment horizontal="center" vertical="center"/>
    </xf>
    <xf numFmtId="0" fontId="38" fillId="0" borderId="0" xfId="2" applyFont="1" applyAlignment="1"/>
    <xf numFmtId="0" fontId="38" fillId="0" borderId="0" xfId="2" applyFont="1" applyAlignment="1">
      <alignment horizontal="center" vertical="center"/>
    </xf>
    <xf numFmtId="0" fontId="32" fillId="0" borderId="0" xfId="0" applyFont="1"/>
    <xf numFmtId="0" fontId="25" fillId="0" borderId="5" xfId="2" applyFont="1" applyFill="1" applyBorder="1" applyAlignment="1">
      <alignment horizontal="center" vertical="center" wrapText="1"/>
    </xf>
    <xf numFmtId="3" fontId="25" fillId="0" borderId="5" xfId="2" applyNumberFormat="1" applyFont="1" applyFill="1" applyBorder="1" applyAlignment="1">
      <alignment horizontal="center" vertical="center" wrapText="1"/>
    </xf>
    <xf numFmtId="0" fontId="25" fillId="8" borderId="15" xfId="2" applyFont="1" applyFill="1" applyBorder="1" applyAlignment="1">
      <alignment horizontal="right"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7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29" fillId="0" borderId="7" xfId="0" applyFont="1" applyFill="1" applyBorder="1" applyAlignment="1">
      <alignment horizontal="center" vertical="center"/>
    </xf>
    <xf numFmtId="49" fontId="29" fillId="0" borderId="8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center" vertical="center"/>
    </xf>
    <xf numFmtId="0" fontId="29" fillId="0" borderId="6" xfId="0" quotePrefix="1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wrapText="1"/>
    </xf>
    <xf numFmtId="0" fontId="29" fillId="7" borderId="24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5" fillId="0" borderId="18" xfId="0" applyFont="1" applyBorder="1"/>
    <xf numFmtId="0" fontId="29" fillId="0" borderId="19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73" xfId="0" applyFont="1" applyBorder="1" applyAlignment="1">
      <alignment horizontal="center" vertical="center"/>
    </xf>
    <xf numFmtId="0" fontId="25" fillId="0" borderId="21" xfId="0" applyFont="1" applyBorder="1"/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60" xfId="0" applyFont="1" applyBorder="1" applyAlignment="1">
      <alignment horizontal="center" vertical="center"/>
    </xf>
    <xf numFmtId="0" fontId="25" fillId="0" borderId="25" xfId="0" applyFont="1" applyBorder="1"/>
    <xf numFmtId="0" fontId="29" fillId="0" borderId="22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2" fillId="4" borderId="38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9" fillId="0" borderId="18" xfId="0" applyFont="1" applyBorder="1"/>
    <xf numFmtId="0" fontId="29" fillId="0" borderId="21" xfId="0" applyFont="1" applyBorder="1"/>
    <xf numFmtId="0" fontId="29" fillId="0" borderId="50" xfId="0" applyFont="1" applyBorder="1"/>
    <xf numFmtId="0" fontId="29" fillId="0" borderId="25" xfId="0" applyFont="1" applyBorder="1"/>
    <xf numFmtId="0" fontId="37" fillId="0" borderId="0" xfId="0" applyFont="1" applyAlignment="1">
      <alignment horizontal="right"/>
    </xf>
    <xf numFmtId="0" fontId="29" fillId="0" borderId="7" xfId="2" applyFont="1" applyFill="1" applyBorder="1" applyAlignment="1">
      <alignment horizontal="center" vertical="center" wrapText="1"/>
    </xf>
    <xf numFmtId="0" fontId="29" fillId="0" borderId="6" xfId="2" applyFont="1" applyFill="1" applyBorder="1" applyAlignment="1">
      <alignment vertical="center" wrapText="1"/>
    </xf>
    <xf numFmtId="0" fontId="25" fillId="0" borderId="49" xfId="0" applyFont="1" applyFill="1" applyBorder="1" applyAlignment="1">
      <alignment horizontal="center" vertical="center"/>
    </xf>
    <xf numFmtId="0" fontId="31" fillId="0" borderId="3" xfId="2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9" fillId="0" borderId="10" xfId="2" applyFont="1" applyFill="1" applyBorder="1" applyAlignment="1">
      <alignment vertical="center" wrapText="1"/>
    </xf>
    <xf numFmtId="0" fontId="25" fillId="0" borderId="50" xfId="0" applyFont="1" applyFill="1" applyBorder="1" applyAlignment="1">
      <alignment horizontal="center" vertical="center"/>
    </xf>
    <xf numFmtId="0" fontId="31" fillId="0" borderId="14" xfId="2" applyFont="1" applyFill="1" applyBorder="1" applyAlignment="1">
      <alignment horizontal="center" vertical="center"/>
    </xf>
    <xf numFmtId="0" fontId="25" fillId="0" borderId="16" xfId="2" applyFont="1" applyFill="1" applyBorder="1" applyAlignment="1">
      <alignment vertical="center" wrapText="1"/>
    </xf>
    <xf numFmtId="0" fontId="31" fillId="0" borderId="27" xfId="0" applyFont="1" applyFill="1" applyBorder="1" applyAlignment="1">
      <alignment horizontal="center"/>
    </xf>
    <xf numFmtId="0" fontId="31" fillId="0" borderId="16" xfId="2" applyFont="1" applyFill="1" applyBorder="1" applyAlignment="1">
      <alignment horizontal="center" vertical="center"/>
    </xf>
    <xf numFmtId="0" fontId="25" fillId="0" borderId="68" xfId="2" applyFont="1" applyFill="1" applyBorder="1" applyAlignment="1">
      <alignment vertical="center" wrapText="1"/>
    </xf>
    <xf numFmtId="0" fontId="31" fillId="0" borderId="56" xfId="2" applyFont="1" applyFill="1" applyBorder="1" applyAlignment="1">
      <alignment horizontal="center" vertical="center"/>
    </xf>
    <xf numFmtId="0" fontId="31" fillId="0" borderId="72" xfId="2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/>
    </xf>
    <xf numFmtId="0" fontId="31" fillId="0" borderId="21" xfId="2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vertical="center" wrapText="1"/>
    </xf>
    <xf numFmtId="0" fontId="25" fillId="0" borderId="0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/>
    </xf>
    <xf numFmtId="0" fontId="25" fillId="0" borderId="10" xfId="2" applyFont="1" applyFill="1" applyBorder="1" applyAlignment="1">
      <alignment vertical="center" wrapText="1"/>
    </xf>
    <xf numFmtId="0" fontId="31" fillId="0" borderId="11" xfId="2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0" fontId="29" fillId="0" borderId="40" xfId="2" applyFont="1" applyFill="1" applyBorder="1" applyAlignment="1">
      <alignment horizontal="center" vertical="center" wrapText="1" readingOrder="1"/>
    </xf>
    <xf numFmtId="0" fontId="25" fillId="8" borderId="45" xfId="2" applyFont="1" applyFill="1" applyBorder="1" applyAlignment="1">
      <alignment horizontal="center" vertical="center" wrapText="1"/>
    </xf>
    <xf numFmtId="3" fontId="25" fillId="8" borderId="46" xfId="2" applyNumberFormat="1" applyFont="1" applyFill="1" applyBorder="1" applyAlignment="1">
      <alignment horizontal="center" vertical="center" wrapText="1"/>
    </xf>
    <xf numFmtId="3" fontId="25" fillId="8" borderId="48" xfId="2" applyNumberFormat="1" applyFont="1" applyFill="1" applyBorder="1" applyAlignment="1">
      <alignment horizontal="center" vertical="center"/>
    </xf>
    <xf numFmtId="0" fontId="33" fillId="0" borderId="40" xfId="2" applyFont="1" applyFill="1" applyBorder="1" applyAlignment="1">
      <alignment horizontal="center" vertical="center" wrapText="1" readingOrder="1"/>
    </xf>
    <xf numFmtId="3" fontId="25" fillId="8" borderId="46" xfId="2" applyNumberFormat="1" applyFont="1" applyFill="1" applyBorder="1" applyAlignment="1">
      <alignment horizontal="center" vertical="center"/>
    </xf>
    <xf numFmtId="0" fontId="31" fillId="4" borderId="7" xfId="2" applyFont="1" applyFill="1" applyBorder="1" applyAlignment="1">
      <alignment horizontal="center" vertical="center" wrapText="1"/>
    </xf>
    <xf numFmtId="0" fontId="31" fillId="4" borderId="13" xfId="2" applyFont="1" applyFill="1" applyBorder="1" applyAlignment="1">
      <alignment horizontal="center" vertical="center" wrapText="1"/>
    </xf>
    <xf numFmtId="0" fontId="31" fillId="4" borderId="7" xfId="2" applyFont="1" applyFill="1" applyBorder="1" applyAlignment="1">
      <alignment horizontal="center" vertical="center"/>
    </xf>
    <xf numFmtId="0" fontId="31" fillId="4" borderId="13" xfId="2" applyFont="1" applyFill="1" applyBorder="1" applyAlignment="1">
      <alignment horizontal="center" vertical="center"/>
    </xf>
    <xf numFmtId="0" fontId="29" fillId="0" borderId="6" xfId="2" applyFont="1" applyFill="1" applyBorder="1" applyAlignment="1">
      <alignment horizontal="center" vertical="center"/>
    </xf>
    <xf numFmtId="0" fontId="29" fillId="0" borderId="3" xfId="2" applyFont="1" applyFill="1" applyBorder="1" applyAlignment="1">
      <alignment horizontal="center" vertical="center"/>
    </xf>
    <xf numFmtId="0" fontId="29" fillId="0" borderId="10" xfId="2" applyFont="1" applyFill="1" applyBorder="1" applyAlignment="1">
      <alignment horizontal="center" vertical="center"/>
    </xf>
    <xf numFmtId="0" fontId="29" fillId="0" borderId="14" xfId="2" applyFont="1" applyFill="1" applyBorder="1" applyAlignment="1">
      <alignment horizontal="center" vertical="center"/>
    </xf>
    <xf numFmtId="0" fontId="29" fillId="0" borderId="18" xfId="2" applyFont="1" applyFill="1" applyBorder="1" applyAlignment="1">
      <alignment horizontal="center"/>
    </xf>
    <xf numFmtId="0" fontId="29" fillId="0" borderId="20" xfId="2" applyFont="1" applyFill="1" applyBorder="1" applyAlignment="1">
      <alignment horizontal="center"/>
    </xf>
    <xf numFmtId="0" fontId="29" fillId="0" borderId="25" xfId="2" applyFont="1" applyFill="1" applyBorder="1" applyAlignment="1">
      <alignment horizontal="center"/>
    </xf>
    <xf numFmtId="0" fontId="29" fillId="0" borderId="26" xfId="2" applyFont="1" applyFill="1" applyBorder="1" applyAlignment="1">
      <alignment horizontal="center"/>
    </xf>
    <xf numFmtId="0" fontId="29" fillId="0" borderId="38" xfId="2" applyFont="1" applyFill="1" applyBorder="1" applyAlignment="1"/>
    <xf numFmtId="0" fontId="29" fillId="0" borderId="33" xfId="2" applyFont="1" applyFill="1" applyBorder="1" applyAlignment="1"/>
    <xf numFmtId="0" fontId="30" fillId="4" borderId="7" xfId="0" applyFont="1" applyFill="1" applyBorder="1" applyAlignment="1">
      <alignment horizontal="center"/>
    </xf>
    <xf numFmtId="0" fontId="30" fillId="4" borderId="8" xfId="0" applyFont="1" applyFill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0" fontId="29" fillId="0" borderId="6" xfId="0" applyFont="1" applyBorder="1" applyAlignment="1">
      <alignment horizontal="left"/>
    </xf>
    <xf numFmtId="0" fontId="25" fillId="8" borderId="6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49" fontId="30" fillId="0" borderId="19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11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42" xfId="0" applyFont="1" applyFill="1" applyBorder="1" applyAlignment="1">
      <alignment horizontal="center" vertical="center" wrapText="1"/>
    </xf>
    <xf numFmtId="0" fontId="30" fillId="4" borderId="43" xfId="0" applyFont="1" applyFill="1" applyBorder="1" applyAlignment="1">
      <alignment horizontal="center" vertical="center" wrapText="1"/>
    </xf>
    <xf numFmtId="0" fontId="30" fillId="4" borderId="44" xfId="0" applyFont="1" applyFill="1" applyBorder="1" applyAlignment="1">
      <alignment horizontal="center" vertical="center" wrapText="1"/>
    </xf>
    <xf numFmtId="0" fontId="30" fillId="4" borderId="38" xfId="0" applyFont="1" applyFill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54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/>
    </xf>
    <xf numFmtId="9" fontId="29" fillId="0" borderId="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 vertical="center"/>
    </xf>
    <xf numFmtId="9" fontId="29" fillId="0" borderId="22" xfId="0" applyNumberFormat="1" applyFont="1" applyBorder="1" applyAlignment="1">
      <alignment horizontal="center" vertical="center"/>
    </xf>
    <xf numFmtId="9" fontId="29" fillId="0" borderId="65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NumberFormat="1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9" fillId="0" borderId="67" xfId="0" applyNumberFormat="1" applyFont="1" applyBorder="1" applyAlignment="1">
      <alignment horizontal="center" vertical="center"/>
    </xf>
    <xf numFmtId="9" fontId="29" fillId="0" borderId="31" xfId="0" applyNumberFormat="1" applyFont="1" applyBorder="1" applyAlignment="1">
      <alignment horizontal="center" vertical="center"/>
    </xf>
    <xf numFmtId="10" fontId="29" fillId="0" borderId="6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0" fillId="4" borderId="33" xfId="0" applyFont="1" applyFill="1" applyBorder="1" applyAlignment="1">
      <alignment horizontal="center" vertical="center"/>
    </xf>
    <xf numFmtId="0" fontId="30" fillId="4" borderId="27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37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0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10" fontId="29" fillId="0" borderId="2" xfId="0" applyNumberFormat="1" applyFont="1" applyBorder="1" applyAlignment="1">
      <alignment horizontal="center" vertical="center"/>
    </xf>
    <xf numFmtId="10" fontId="29" fillId="0" borderId="4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10" fontId="29" fillId="0" borderId="22" xfId="0" applyNumberFormat="1" applyFont="1" applyBorder="1" applyAlignment="1">
      <alignment horizontal="center" vertical="center"/>
    </xf>
    <xf numFmtId="10" fontId="29" fillId="0" borderId="26" xfId="0" applyNumberFormat="1" applyFont="1" applyBorder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 wrapText="1"/>
    </xf>
    <xf numFmtId="10" fontId="29" fillId="0" borderId="43" xfId="0" applyNumberFormat="1" applyFont="1" applyBorder="1" applyAlignment="1">
      <alignment horizontal="center" vertical="center"/>
    </xf>
    <xf numFmtId="10" fontId="29" fillId="0" borderId="44" xfId="0" applyNumberFormat="1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2" fillId="0" borderId="21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25" xfId="2" applyFont="1" applyBorder="1" applyAlignment="1">
      <alignment horizontal="center"/>
    </xf>
    <xf numFmtId="0" fontId="22" fillId="0" borderId="26" xfId="2" applyFont="1" applyBorder="1" applyAlignment="1">
      <alignment horizontal="center"/>
    </xf>
    <xf numFmtId="0" fontId="25" fillId="0" borderId="15" xfId="2" applyFont="1" applyBorder="1" applyAlignment="1">
      <alignment horizontal="center"/>
    </xf>
    <xf numFmtId="0" fontId="25" fillId="0" borderId="17" xfId="2" applyFont="1" applyBorder="1" applyAlignment="1">
      <alignment horizontal="center"/>
    </xf>
    <xf numFmtId="0" fontId="22" fillId="0" borderId="57" xfId="2" applyFont="1" applyBorder="1" applyAlignment="1">
      <alignment horizontal="center"/>
    </xf>
    <xf numFmtId="0" fontId="22" fillId="0" borderId="64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5" fillId="4" borderId="33" xfId="2" applyFont="1" applyFill="1" applyBorder="1" applyAlignment="1">
      <alignment horizontal="center" vertical="center"/>
    </xf>
    <xf numFmtId="0" fontId="25" fillId="4" borderId="34" xfId="2" applyFont="1" applyFill="1" applyBorder="1" applyAlignment="1">
      <alignment horizontal="center" vertical="center"/>
    </xf>
    <xf numFmtId="0" fontId="25" fillId="4" borderId="35" xfId="2" applyFont="1" applyFill="1" applyBorder="1" applyAlignment="1">
      <alignment horizontal="center" vertical="center"/>
    </xf>
    <xf numFmtId="0" fontId="25" fillId="4" borderId="36" xfId="2" applyFont="1" applyFill="1" applyBorder="1" applyAlignment="1">
      <alignment horizontal="center" vertical="center"/>
    </xf>
    <xf numFmtId="0" fontId="25" fillId="4" borderId="0" xfId="2" applyFont="1" applyFill="1" applyBorder="1" applyAlignment="1">
      <alignment horizontal="center" vertical="center"/>
    </xf>
    <xf numFmtId="0" fontId="25" fillId="4" borderId="37" xfId="2" applyFont="1" applyFill="1" applyBorder="1" applyAlignment="1">
      <alignment horizontal="center" vertical="center"/>
    </xf>
    <xf numFmtId="0" fontId="22" fillId="0" borderId="18" xfId="2" applyFont="1" applyBorder="1" applyAlignment="1">
      <alignment horizontal="center"/>
    </xf>
    <xf numFmtId="0" fontId="22" fillId="0" borderId="20" xfId="2" applyFont="1" applyBorder="1" applyAlignment="1">
      <alignment horizontal="center"/>
    </xf>
    <xf numFmtId="0" fontId="27" fillId="5" borderId="15" xfId="2" applyFont="1" applyFill="1" applyBorder="1" applyAlignment="1">
      <alignment horizontal="center" vertical="center" wrapText="1"/>
    </xf>
    <xf numFmtId="0" fontId="27" fillId="5" borderId="16" xfId="2" applyFont="1" applyFill="1" applyBorder="1" applyAlignment="1">
      <alignment horizontal="center" vertical="center" wrapText="1"/>
    </xf>
    <xf numFmtId="0" fontId="27" fillId="5" borderId="17" xfId="2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center" vertical="center" wrapText="1"/>
    </xf>
    <xf numFmtId="0" fontId="27" fillId="4" borderId="15" xfId="2" applyFont="1" applyFill="1" applyBorder="1" applyAlignment="1">
      <alignment horizontal="center" vertical="center" wrapText="1"/>
    </xf>
    <xf numFmtId="0" fontId="26" fillId="4" borderId="16" xfId="0" applyFont="1" applyFill="1" applyBorder="1"/>
    <xf numFmtId="0" fontId="26" fillId="4" borderId="17" xfId="0" applyFont="1" applyFill="1" applyBorder="1"/>
    <xf numFmtId="3" fontId="27" fillId="0" borderId="0" xfId="2" applyNumberFormat="1" applyFont="1" applyFill="1" applyBorder="1" applyAlignment="1">
      <alignment horizontal="center" vertical="center"/>
    </xf>
    <xf numFmtId="0" fontId="25" fillId="4" borderId="15" xfId="2" applyFont="1" applyFill="1" applyBorder="1" applyAlignment="1">
      <alignment horizontal="center" vertical="center" wrapText="1"/>
    </xf>
    <xf numFmtId="0" fontId="25" fillId="4" borderId="17" xfId="2" applyFont="1" applyFill="1" applyBorder="1" applyAlignment="1">
      <alignment horizontal="center" vertical="center" wrapText="1"/>
    </xf>
    <xf numFmtId="0" fontId="28" fillId="4" borderId="33" xfId="2" applyFont="1" applyFill="1" applyBorder="1" applyAlignment="1">
      <alignment horizontal="center" vertical="center" wrapText="1"/>
    </xf>
    <xf numFmtId="0" fontId="28" fillId="4" borderId="35" xfId="2" applyFont="1" applyFill="1" applyBorder="1" applyAlignment="1">
      <alignment horizontal="center" vertical="center" wrapText="1"/>
    </xf>
    <xf numFmtId="49" fontId="25" fillId="4" borderId="0" xfId="2" applyNumberFormat="1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 wrapText="1"/>
    </xf>
    <xf numFmtId="0" fontId="25" fillId="8" borderId="15" xfId="2" applyFont="1" applyFill="1" applyBorder="1" applyAlignment="1">
      <alignment horizontal="center" vertical="center" wrapText="1"/>
    </xf>
    <xf numFmtId="0" fontId="32" fillId="8" borderId="17" xfId="0" applyFont="1" applyFill="1" applyBorder="1"/>
    <xf numFmtId="0" fontId="9" fillId="0" borderId="0" xfId="2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27" fillId="4" borderId="33" xfId="0" applyFont="1" applyFill="1" applyBorder="1" applyAlignment="1">
      <alignment horizontal="center" vertical="center"/>
    </xf>
    <xf numFmtId="0" fontId="27" fillId="4" borderId="34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49" fontId="27" fillId="4" borderId="36" xfId="0" applyNumberFormat="1" applyFont="1" applyFill="1" applyBorder="1" applyAlignment="1">
      <alignment horizontal="center" vertical="center"/>
    </xf>
    <xf numFmtId="49" fontId="27" fillId="4" borderId="0" xfId="0" applyNumberFormat="1" applyFont="1" applyFill="1" applyBorder="1" applyAlignment="1">
      <alignment horizontal="center" vertical="center"/>
    </xf>
    <xf numFmtId="49" fontId="27" fillId="4" borderId="37" xfId="0" applyNumberFormat="1" applyFont="1" applyFill="1" applyBorder="1" applyAlignment="1">
      <alignment horizontal="center" vertical="center"/>
    </xf>
    <xf numFmtId="49" fontId="25" fillId="7" borderId="15" xfId="0" applyNumberFormat="1" applyFont="1" applyFill="1" applyBorder="1" applyAlignment="1">
      <alignment horizontal="center" vertical="center"/>
    </xf>
    <xf numFmtId="49" fontId="25" fillId="7" borderId="1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30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263</c:v>
                </c:pt>
                <c:pt idx="1">
                  <c:v>14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276</c:v>
                </c:pt>
                <c:pt idx="1">
                  <c:v>16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3386752"/>
        <c:axId val="192964864"/>
        <c:axId val="0"/>
      </c:bar3DChart>
      <c:catAx>
        <c:axId val="17338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2964864"/>
        <c:crosses val="autoZero"/>
        <c:auto val="1"/>
        <c:lblAlgn val="ctr"/>
        <c:lblOffset val="100"/>
        <c:noMultiLvlLbl val="0"/>
      </c:catAx>
      <c:valAx>
        <c:axId val="192964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338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35</c:v>
                </c:pt>
                <c:pt idx="3">
                  <c:v>38</c:v>
                </c:pt>
                <c:pt idx="4">
                  <c:v>66</c:v>
                </c:pt>
                <c:pt idx="5">
                  <c:v>149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17</c:v>
                </c:pt>
                <c:pt idx="3">
                  <c:v>39</c:v>
                </c:pt>
                <c:pt idx="4">
                  <c:v>57</c:v>
                </c:pt>
                <c:pt idx="5">
                  <c:v>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1296256"/>
        <c:axId val="192969472"/>
        <c:axId val="0"/>
      </c:bar3DChart>
      <c:catAx>
        <c:axId val="17129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/>
            </a:pPr>
            <a:endParaRPr lang="es-MX"/>
          </a:p>
        </c:txPr>
        <c:crossAx val="192969472"/>
        <c:crosses val="autoZero"/>
        <c:auto val="1"/>
        <c:lblAlgn val="ctr"/>
        <c:lblOffset val="100"/>
        <c:noMultiLvlLbl val="0"/>
      </c:catAx>
      <c:valAx>
        <c:axId val="19296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1296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 sz="1200">
              <a:latin typeface="+mn-lt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24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3387264"/>
        <c:axId val="193318272"/>
        <c:axId val="0"/>
      </c:bar3DChart>
      <c:catAx>
        <c:axId val="173387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318272"/>
        <c:crosses val="autoZero"/>
        <c:auto val="1"/>
        <c:lblAlgn val="ctr"/>
        <c:lblOffset val="100"/>
        <c:noMultiLvlLbl val="0"/>
      </c:catAx>
      <c:valAx>
        <c:axId val="19331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387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426944"/>
        <c:axId val="193626112"/>
        <c:axId val="0"/>
      </c:bar3DChart>
      <c:catAx>
        <c:axId val="193426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626112"/>
        <c:crosses val="autoZero"/>
        <c:auto val="1"/>
        <c:lblAlgn val="ctr"/>
        <c:lblOffset val="100"/>
        <c:noMultiLvlLbl val="0"/>
      </c:catAx>
      <c:valAx>
        <c:axId val="193626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3426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35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82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35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39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428992"/>
        <c:axId val="193630720"/>
        <c:axId val="0"/>
      </c:bar3DChart>
      <c:catAx>
        <c:axId val="193428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3630720"/>
        <c:crosses val="autoZero"/>
        <c:auto val="1"/>
        <c:lblAlgn val="ctr"/>
        <c:lblOffset val="100"/>
        <c:noMultiLvlLbl val="0"/>
      </c:catAx>
      <c:valAx>
        <c:axId val="1936307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3428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227"/>
          <c:h val="0.5434234422754127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609088"/>
        <c:axId val="193633024"/>
        <c:axId val="0"/>
      </c:bar3DChart>
      <c:catAx>
        <c:axId val="19560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633024"/>
        <c:crosses val="autoZero"/>
        <c:auto val="1"/>
        <c:lblAlgn val="ctr"/>
        <c:lblOffset val="100"/>
        <c:noMultiLvlLbl val="0"/>
      </c:catAx>
      <c:valAx>
        <c:axId val="1936330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56090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16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19</c:v>
                </c:pt>
                <c:pt idx="14">
                  <c:v>33</c:v>
                </c:pt>
                <c:pt idx="15">
                  <c:v>11</c:v>
                </c:pt>
                <c:pt idx="16">
                  <c:v>19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9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6149248"/>
        <c:axId val="195998784"/>
        <c:axId val="0"/>
      </c:bar3DChart>
      <c:catAx>
        <c:axId val="196149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998784"/>
        <c:crosses val="autoZero"/>
        <c:auto val="1"/>
        <c:lblAlgn val="ctr"/>
        <c:lblOffset val="100"/>
        <c:noMultiLvlLbl val="0"/>
      </c:catAx>
      <c:valAx>
        <c:axId val="195998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61492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GRAFICA</a:t>
            </a:r>
            <a:r>
              <a:rPr lang="en-US" sz="1400" baseline="0"/>
              <a:t> CON PORCENTAJES DE ACCIDENTES   </a:t>
            </a:r>
            <a:endParaRPr lang="en-US" sz="14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16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19</c:v>
                </c:pt>
                <c:pt idx="14">
                  <c:v>33</c:v>
                </c:pt>
                <c:pt idx="15">
                  <c:v>11</c:v>
                </c:pt>
                <c:pt idx="16">
                  <c:v>19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9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612160"/>
        <c:axId val="196105856"/>
        <c:axId val="0"/>
      </c:bar3DChart>
      <c:catAx>
        <c:axId val="195612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6105856"/>
        <c:crosses val="autoZero"/>
        <c:auto val="1"/>
        <c:lblAlgn val="ctr"/>
        <c:lblOffset val="100"/>
        <c:noMultiLvlLbl val="0"/>
      </c:catAx>
      <c:valAx>
        <c:axId val="1961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6121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522560"/>
        <c:axId val="196107008"/>
        <c:axId val="0"/>
      </c:bar3DChart>
      <c:catAx>
        <c:axId val="19552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6107008"/>
        <c:crosses val="autoZero"/>
        <c:auto val="1"/>
        <c:lblAlgn val="ctr"/>
        <c:lblOffset val="100"/>
        <c:noMultiLvlLbl val="0"/>
      </c:catAx>
      <c:valAx>
        <c:axId val="19610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5225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CONDUCTORES INVOLUCRADOS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34106454329232E-2"/>
          <c:y val="0.25407305738158875"/>
          <c:w val="0.81388888888889599"/>
          <c:h val="0.61724140781615633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7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31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1434184675834968E-2"/>
                  <c:y val="-2.9069767441860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540275049115914E-2"/>
                  <c:y val="-5.32939579870604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 '!$B$13:$B$14</c:f>
              <c:strCache>
                <c:ptCount val="2"/>
                <c:pt idx="0">
                  <c:v>GRUAS 2020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298</c:v>
                </c:pt>
                <c:pt idx="1">
                  <c:v>299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524608"/>
        <c:axId val="197795840"/>
        <c:axId val="0"/>
      </c:bar3DChart>
      <c:catAx>
        <c:axId val="195524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197795840"/>
        <c:crosses val="autoZero"/>
        <c:auto val="1"/>
        <c:lblAlgn val="ctr"/>
        <c:lblOffset val="100"/>
        <c:noMultiLvlLbl val="0"/>
      </c:catAx>
      <c:valAx>
        <c:axId val="19779584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9552460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31</c:v>
                </c:pt>
                <c:pt idx="1">
                  <c:v>27</c:v>
                </c:pt>
                <c:pt idx="2">
                  <c:v>24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7945344"/>
        <c:axId val="197802176"/>
        <c:axId val="0"/>
      </c:bar3DChart>
      <c:catAx>
        <c:axId val="19794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802176"/>
        <c:crosses val="autoZero"/>
        <c:auto val="1"/>
        <c:lblAlgn val="ctr"/>
        <c:lblOffset val="100"/>
        <c:noMultiLvlLbl val="0"/>
      </c:catAx>
      <c:valAx>
        <c:axId val="197802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945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ENE/21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768</c:v>
                </c:pt>
                <c:pt idx="1">
                  <c:v>297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826</c:v>
                </c:pt>
                <c:pt idx="1">
                  <c:v>386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432768"/>
        <c:axId val="197528384"/>
        <c:axId val="0"/>
      </c:bar3DChart>
      <c:catAx>
        <c:axId val="19843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528384"/>
        <c:crosses val="autoZero"/>
        <c:auto val="1"/>
        <c:lblAlgn val="ctr"/>
        <c:lblOffset val="100"/>
        <c:noMultiLvlLbl val="0"/>
      </c:catAx>
      <c:valAx>
        <c:axId val="197528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8432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9509169614409196E-2"/>
                  <c:y val="-1.106500530887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480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4"/>
          <c:order val="3"/>
          <c:tx>
            <c:strRef>
              <c:f>'SALIDAS DIF.  MULTA'!$F$9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608191179866825E-2"/>
                  <c:y val="-4.05716861325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5"/>
          <c:order val="4"/>
          <c:tx>
            <c:strRef>
              <c:f>'SALIDAS DIF.  MULTA'!$G$9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851467651813559E-2"/>
                  <c:y val="-3.688335102959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5"/>
          <c:tx>
            <c:strRef>
              <c:f>'SALIDAS DIF.  MULTA'!$H$9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315403925191155E-2"/>
                  <c:y val="-3.31950159266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808576"/>
        <c:axId val="197532992"/>
        <c:axId val="0"/>
      </c:bar3DChart>
      <c:catAx>
        <c:axId val="198808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7532992"/>
        <c:crosses val="autoZero"/>
        <c:auto val="1"/>
        <c:lblAlgn val="ctr"/>
        <c:lblOffset val="100"/>
        <c:noMultiLvlLbl val="0"/>
      </c:catAx>
      <c:valAx>
        <c:axId val="197532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88085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286704473850052E-2"/>
          <c:y val="0.14023130320388782"/>
          <c:w val="0.94454946439823562"/>
          <c:h val="0.850501497531786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98810624"/>
        <c:axId val="197571072"/>
        <c:axId val="0"/>
      </c:bar3DChart>
      <c:catAx>
        <c:axId val="1988106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571072"/>
        <c:crosses val="autoZero"/>
        <c:auto val="1"/>
        <c:lblAlgn val="ctr"/>
        <c:lblOffset val="100"/>
        <c:noMultiLvlLbl val="0"/>
      </c:catAx>
      <c:valAx>
        <c:axId val="197571072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81062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'JUZG COLEGIADO'!$C$10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 COLEGIADO'!$B$11:$B$18</c:f>
              <c:strCache>
                <c:ptCount val="7"/>
                <c:pt idx="0">
                  <c:v>QUEJAS</c:v>
                </c:pt>
                <c:pt idx="2">
                  <c:v>IRREGULARIDAD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COLEGIADO'!$C$11:$C$18</c:f>
              <c:numCache>
                <c:formatCode>General</c:formatCode>
                <c:ptCount val="8"/>
                <c:pt idx="2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'JUZG COLEGIADO'!$D$10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 COLEGIADO'!$B$11:$B$18</c:f>
              <c:strCache>
                <c:ptCount val="7"/>
                <c:pt idx="0">
                  <c:v>QUEJAS</c:v>
                </c:pt>
                <c:pt idx="2">
                  <c:v>IRREGULARIDAD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COLEGIADO'!$D$11:$D$18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784512"/>
        <c:axId val="199763072"/>
        <c:axId val="0"/>
      </c:bar3DChart>
      <c:catAx>
        <c:axId val="198784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763072"/>
        <c:crosses val="autoZero"/>
        <c:auto val="1"/>
        <c:lblAlgn val="ctr"/>
        <c:lblOffset val="100"/>
        <c:noMultiLvlLbl val="0"/>
      </c:catAx>
      <c:valAx>
        <c:axId val="199763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8784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5478324632924232"/>
          <c:y val="1.6614745586708203E-2"/>
          <c:w val="0.23248796782885506"/>
          <c:h val="0.1955676568466324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image" Target="../media/image13.png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17.png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chart" Target="../charts/chart10.xml"/><Relationship Id="rId7" Type="http://schemas.openxmlformats.org/officeDocument/2006/relationships/image" Target="../media/image13.png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2.png"/><Relationship Id="rId1" Type="http://schemas.openxmlformats.org/officeDocument/2006/relationships/image" Target="../media/image2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2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1.jpeg"/><Relationship Id="rId1" Type="http://schemas.openxmlformats.org/officeDocument/2006/relationships/chart" Target="../charts/chart15.xml"/><Relationship Id="rId4" Type="http://schemas.openxmlformats.org/officeDocument/2006/relationships/image" Target="../media/image3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chart" Target="../charts/chart16.xml"/><Relationship Id="rId1" Type="http://schemas.openxmlformats.org/officeDocument/2006/relationships/image" Target="../media/image1.jpeg"/><Relationship Id="rId4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1.jpeg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1304062</xdr:colOff>
      <xdr:row>1</xdr:row>
      <xdr:rowOff>63499</xdr:rowOff>
    </xdr:from>
    <xdr:to>
      <xdr:col>2</xdr:col>
      <xdr:colOff>482600</xdr:colOff>
      <xdr:row>10</xdr:row>
      <xdr:rowOff>330200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891" t="11475" r="12605" b="13934"/>
        <a:stretch/>
      </xdr:blipFill>
      <xdr:spPr bwMode="auto">
        <a:xfrm>
          <a:off x="1913662" y="228599"/>
          <a:ext cx="1642338" cy="168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279400</xdr:colOff>
      <xdr:row>12</xdr:row>
      <xdr:rowOff>190500</xdr:rowOff>
    </xdr:from>
    <xdr:to>
      <xdr:col>12</xdr:col>
      <xdr:colOff>101600</xdr:colOff>
      <xdr:row>34</xdr:row>
      <xdr:rowOff>139700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205132</xdr:colOff>
      <xdr:row>37</xdr:row>
      <xdr:rowOff>1</xdr:rowOff>
    </xdr:from>
    <xdr:to>
      <xdr:col>1</xdr:col>
      <xdr:colOff>2395308</xdr:colOff>
      <xdr:row>41</xdr:row>
      <xdr:rowOff>88900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14732" y="8229601"/>
          <a:ext cx="2190176" cy="7492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315320</xdr:colOff>
      <xdr:row>1</xdr:row>
      <xdr:rowOff>127000</xdr:rowOff>
    </xdr:from>
    <xdr:to>
      <xdr:col>12</xdr:col>
      <xdr:colOff>215900</xdr:colOff>
      <xdr:row>10</xdr:row>
      <xdr:rowOff>292100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32520" y="292100"/>
          <a:ext cx="1500780" cy="138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1206500</xdr:colOff>
      <xdr:row>2</xdr:row>
      <xdr:rowOff>57585</xdr:rowOff>
    </xdr:from>
    <xdr:to>
      <xdr:col>2</xdr:col>
      <xdr:colOff>177800</xdr:colOff>
      <xdr:row>9</xdr:row>
      <xdr:rowOff>165100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0535" t="7627" r="14286" b="14407"/>
        <a:stretch/>
      </xdr:blipFill>
      <xdr:spPr bwMode="auto">
        <a:xfrm>
          <a:off x="1765300" y="438585"/>
          <a:ext cx="1397000" cy="1656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622300</xdr:colOff>
      <xdr:row>13</xdr:row>
      <xdr:rowOff>254000</xdr:rowOff>
    </xdr:from>
    <xdr:to>
      <xdr:col>14</xdr:col>
      <xdr:colOff>444500</xdr:colOff>
      <xdr:row>31</xdr:row>
      <xdr:rowOff>88900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596900</xdr:colOff>
      <xdr:row>35</xdr:row>
      <xdr:rowOff>183759</xdr:rowOff>
    </xdr:from>
    <xdr:to>
      <xdr:col>14</xdr:col>
      <xdr:colOff>301286</xdr:colOff>
      <xdr:row>38</xdr:row>
      <xdr:rowOff>179910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95000" y="8819759"/>
          <a:ext cx="2104686" cy="7200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215900</xdr:colOff>
      <xdr:row>2</xdr:row>
      <xdr:rowOff>177800</xdr:rowOff>
    </xdr:from>
    <xdr:to>
      <xdr:col>14</xdr:col>
      <xdr:colOff>38100</xdr:colOff>
      <xdr:row>9</xdr:row>
      <xdr:rowOff>150881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14100" y="558800"/>
          <a:ext cx="1422400" cy="15224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749301</xdr:colOff>
      <xdr:row>2</xdr:row>
      <xdr:rowOff>25400</xdr:rowOff>
    </xdr:from>
    <xdr:to>
      <xdr:col>1</xdr:col>
      <xdr:colOff>2093687</xdr:colOff>
      <xdr:row>8</xdr:row>
      <xdr:rowOff>330200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8259" t="10280" r="13920" b="11216"/>
        <a:stretch/>
      </xdr:blipFill>
      <xdr:spPr bwMode="auto">
        <a:xfrm>
          <a:off x="1270001" y="406400"/>
          <a:ext cx="1344386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571500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241300</xdr:colOff>
      <xdr:row>31</xdr:row>
      <xdr:rowOff>37037</xdr:rowOff>
    </xdr:from>
    <xdr:to>
      <xdr:col>2</xdr:col>
      <xdr:colOff>85386</xdr:colOff>
      <xdr:row>35</xdr:row>
      <xdr:rowOff>103711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2000" y="7237937"/>
          <a:ext cx="2460286" cy="8286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525594</xdr:colOff>
      <xdr:row>2</xdr:row>
      <xdr:rowOff>50801</xdr:rowOff>
    </xdr:from>
    <xdr:to>
      <xdr:col>13</xdr:col>
      <xdr:colOff>381000</xdr:colOff>
      <xdr:row>8</xdr:row>
      <xdr:rowOff>292101</xdr:rowOff>
    </xdr:to>
    <xdr:pic>
      <xdr:nvPicPr>
        <xdr:cNvPr id="9" name="8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799894" y="431801"/>
          <a:ext cx="1455606" cy="138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3</xdr:row>
      <xdr:rowOff>114300</xdr:rowOff>
    </xdr:from>
    <xdr:to>
      <xdr:col>1</xdr:col>
      <xdr:colOff>1295400</xdr:colOff>
      <xdr:row>9</xdr:row>
      <xdr:rowOff>139700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0014" t="7398" r="15249" b="10162"/>
        <a:stretch/>
      </xdr:blipFill>
      <xdr:spPr bwMode="auto">
        <a:xfrm>
          <a:off x="1016000" y="685800"/>
          <a:ext cx="1244600" cy="138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88900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317500</xdr:colOff>
      <xdr:row>31</xdr:row>
      <xdr:rowOff>80428</xdr:rowOff>
    </xdr:from>
    <xdr:to>
      <xdr:col>2</xdr:col>
      <xdr:colOff>65707</xdr:colOff>
      <xdr:row>35</xdr:row>
      <xdr:rowOff>114300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25500" y="7268628"/>
          <a:ext cx="2326307" cy="7958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292100</xdr:colOff>
      <xdr:row>3</xdr:row>
      <xdr:rowOff>134270</xdr:rowOff>
    </xdr:from>
    <xdr:to>
      <xdr:col>12</xdr:col>
      <xdr:colOff>787400</xdr:colOff>
      <xdr:row>8</xdr:row>
      <xdr:rowOff>342900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010900" y="705770"/>
          <a:ext cx="1295400" cy="13135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85068</xdr:rowOff>
    </xdr:from>
    <xdr:to>
      <xdr:col>0</xdr:col>
      <xdr:colOff>1219200</xdr:colOff>
      <xdr:row>7</xdr:row>
      <xdr:rowOff>57150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8400" t="8670" r="10400" b="10705"/>
        <a:stretch/>
      </xdr:blipFill>
      <xdr:spPr bwMode="auto">
        <a:xfrm>
          <a:off x="247650" y="85068"/>
          <a:ext cx="971550" cy="11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138275</xdr:colOff>
      <xdr:row>0</xdr:row>
      <xdr:rowOff>19051</xdr:rowOff>
    </xdr:from>
    <xdr:to>
      <xdr:col>8</xdr:col>
      <xdr:colOff>209550</xdr:colOff>
      <xdr:row>6</xdr:row>
      <xdr:rowOff>104775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891875" y="19051"/>
          <a:ext cx="83327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26035</xdr:colOff>
      <xdr:row>0</xdr:row>
      <xdr:rowOff>123825</xdr:rowOff>
    </xdr:from>
    <xdr:to>
      <xdr:col>5</xdr:col>
      <xdr:colOff>1158214</xdr:colOff>
      <xdr:row>7</xdr:row>
      <xdr:rowOff>76199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103235" y="123825"/>
          <a:ext cx="1132179" cy="10858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447675</xdr:colOff>
      <xdr:row>0</xdr:row>
      <xdr:rowOff>66675</xdr:rowOff>
    </xdr:from>
    <xdr:to>
      <xdr:col>17</xdr:col>
      <xdr:colOff>215240</xdr:colOff>
      <xdr:row>7</xdr:row>
      <xdr:rowOff>57150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6297275" y="66675"/>
          <a:ext cx="129156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819150</xdr:colOff>
      <xdr:row>40</xdr:row>
      <xdr:rowOff>358623</xdr:rowOff>
    </xdr:from>
    <xdr:to>
      <xdr:col>5</xdr:col>
      <xdr:colOff>831510</xdr:colOff>
      <xdr:row>42</xdr:row>
      <xdr:rowOff>114299</xdr:rowOff>
    </xdr:to>
    <xdr:pic>
      <xdr:nvPicPr>
        <xdr:cNvPr id="14" name="1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29475" y="12664923"/>
          <a:ext cx="1679235" cy="5367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348875</xdr:colOff>
      <xdr:row>40</xdr:row>
      <xdr:rowOff>142875</xdr:rowOff>
    </xdr:from>
    <xdr:to>
      <xdr:col>17</xdr:col>
      <xdr:colOff>507661</xdr:colOff>
      <xdr:row>41</xdr:row>
      <xdr:rowOff>319146</xdr:rowOff>
    </xdr:to>
    <xdr:pic>
      <xdr:nvPicPr>
        <xdr:cNvPr id="16" name="1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6198475" y="12449175"/>
          <a:ext cx="1682786" cy="566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0.12875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62" y="130443"/>
          <a:ext cx="4552287" cy="58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2019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361949</xdr:colOff>
      <xdr:row>41</xdr:row>
      <xdr:rowOff>122711</xdr:rowOff>
    </xdr:from>
    <xdr:to>
      <xdr:col>1</xdr:col>
      <xdr:colOff>1457325</xdr:colOff>
      <xdr:row>44</xdr:row>
      <xdr:rowOff>104775</xdr:rowOff>
    </xdr:to>
    <xdr:pic>
      <xdr:nvPicPr>
        <xdr:cNvPr id="4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406" t="7399" r="10156" b="10289"/>
        <a:stretch/>
      </xdr:blipFill>
      <xdr:spPr bwMode="auto">
        <a:xfrm>
          <a:off x="761999" y="12267086"/>
          <a:ext cx="1095376" cy="1153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>
              <a:latin typeface="+mn-lt"/>
            </a:rPr>
            <a:t>GRÁFICA COMPARATIV</a:t>
          </a:r>
          <a:r>
            <a:rPr lang="es-MX" sz="1400" b="1" baseline="0">
              <a:latin typeface="+mn-lt"/>
            </a:rPr>
            <a:t>A DE ACCIDENTES VIALES </a:t>
          </a:r>
        </a:p>
        <a:p>
          <a:pPr algn="ctr"/>
          <a:r>
            <a:rPr lang="es-MX" sz="1400" b="1" baseline="0">
              <a:latin typeface="+mn-lt"/>
            </a:rPr>
            <a:t>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1438276</xdr:colOff>
      <xdr:row>1</xdr:row>
      <xdr:rowOff>28575</xdr:rowOff>
    </xdr:from>
    <xdr:to>
      <xdr:col>6</xdr:col>
      <xdr:colOff>1031716</xdr:colOff>
      <xdr:row>6</xdr:row>
      <xdr:rowOff>133350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67526" y="190500"/>
          <a:ext cx="105076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219076</xdr:colOff>
      <xdr:row>41</xdr:row>
      <xdr:rowOff>136336</xdr:rowOff>
    </xdr:from>
    <xdr:to>
      <xdr:col>7</xdr:col>
      <xdr:colOff>304801</xdr:colOff>
      <xdr:row>44</xdr:row>
      <xdr:rowOff>28574</xdr:rowOff>
    </xdr:to>
    <xdr:pic>
      <xdr:nvPicPr>
        <xdr:cNvPr id="14" name="1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458076" y="12280711"/>
          <a:ext cx="1181100" cy="1063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1152524</xdr:colOff>
      <xdr:row>37</xdr:row>
      <xdr:rowOff>180975</xdr:rowOff>
    </xdr:from>
    <xdr:to>
      <xdr:col>7</xdr:col>
      <xdr:colOff>63535</xdr:colOff>
      <xdr:row>39</xdr:row>
      <xdr:rowOff>42921</xdr:rowOff>
    </xdr:to>
    <xdr:pic>
      <xdr:nvPicPr>
        <xdr:cNvPr id="15" name="1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57999" y="11220450"/>
          <a:ext cx="1539911" cy="566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1190624</xdr:colOff>
      <xdr:row>81</xdr:row>
      <xdr:rowOff>76200</xdr:rowOff>
    </xdr:from>
    <xdr:to>
      <xdr:col>7</xdr:col>
      <xdr:colOff>139735</xdr:colOff>
      <xdr:row>84</xdr:row>
      <xdr:rowOff>71496</xdr:rowOff>
    </xdr:to>
    <xdr:pic>
      <xdr:nvPicPr>
        <xdr:cNvPr id="16" name="1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96099" y="23040975"/>
          <a:ext cx="1578011" cy="566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107950</xdr:rowOff>
    </xdr:from>
    <xdr:to>
      <xdr:col>2</xdr:col>
      <xdr:colOff>485775</xdr:colOff>
      <xdr:row>8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9312" b="12804"/>
        <a:stretch/>
      </xdr:blipFill>
      <xdr:spPr bwMode="auto">
        <a:xfrm>
          <a:off x="514350" y="431800"/>
          <a:ext cx="1600200" cy="116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41</xdr:row>
      <xdr:rowOff>91104</xdr:rowOff>
    </xdr:from>
    <xdr:to>
      <xdr:col>2</xdr:col>
      <xdr:colOff>9525</xdr:colOff>
      <xdr:row>43</xdr:row>
      <xdr:rowOff>238126</xdr:rowOff>
    </xdr:to>
    <xdr:pic>
      <xdr:nvPicPr>
        <xdr:cNvPr id="4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379" t="10439" r="11207" b="15471"/>
        <a:stretch/>
      </xdr:blipFill>
      <xdr:spPr bwMode="auto">
        <a:xfrm>
          <a:off x="676275" y="12435504"/>
          <a:ext cx="962025" cy="928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142876</xdr:colOff>
      <xdr:row>3</xdr:row>
      <xdr:rowOff>62974</xdr:rowOff>
    </xdr:from>
    <xdr:to>
      <xdr:col>8</xdr:col>
      <xdr:colOff>600076</xdr:colOff>
      <xdr:row>8</xdr:row>
      <xdr:rowOff>371475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134351" y="548749"/>
          <a:ext cx="1257300" cy="10609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85726</xdr:colOff>
      <xdr:row>41</xdr:row>
      <xdr:rowOff>92785</xdr:rowOff>
    </xdr:from>
    <xdr:to>
      <xdr:col>8</xdr:col>
      <xdr:colOff>447676</xdr:colOff>
      <xdr:row>43</xdr:row>
      <xdr:rowOff>292565</xdr:rowOff>
    </xdr:to>
    <xdr:pic>
      <xdr:nvPicPr>
        <xdr:cNvPr id="14" name="1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77201" y="12437185"/>
          <a:ext cx="1162050" cy="9808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676275</xdr:colOff>
      <xdr:row>36</xdr:row>
      <xdr:rowOff>66675</xdr:rowOff>
    </xdr:from>
    <xdr:to>
      <xdr:col>8</xdr:col>
      <xdr:colOff>558836</xdr:colOff>
      <xdr:row>37</xdr:row>
      <xdr:rowOff>281046</xdr:rowOff>
    </xdr:to>
    <xdr:pic>
      <xdr:nvPicPr>
        <xdr:cNvPr id="15" name="1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572375" y="10982325"/>
          <a:ext cx="1778036" cy="566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666752</xdr:colOff>
      <xdr:row>77</xdr:row>
      <xdr:rowOff>76200</xdr:rowOff>
    </xdr:from>
    <xdr:to>
      <xdr:col>8</xdr:col>
      <xdr:colOff>511210</xdr:colOff>
      <xdr:row>80</xdr:row>
      <xdr:rowOff>61970</xdr:rowOff>
    </xdr:to>
    <xdr:pic>
      <xdr:nvPicPr>
        <xdr:cNvPr id="16" name="1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562852" y="23012400"/>
          <a:ext cx="1739933" cy="5667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117856</xdr:rowOff>
    </xdr:from>
    <xdr:to>
      <xdr:col>1</xdr:col>
      <xdr:colOff>962025</xdr:colOff>
      <xdr:row>8</xdr:row>
      <xdr:rowOff>57149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600075" y="279781"/>
          <a:ext cx="695325" cy="929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1981202</xdr:colOff>
      <xdr:row>2</xdr:row>
      <xdr:rowOff>19050</xdr:rowOff>
    </xdr:from>
    <xdr:to>
      <xdr:col>2</xdr:col>
      <xdr:colOff>2849787</xdr:colOff>
      <xdr:row>8</xdr:row>
      <xdr:rowOff>9526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29452" y="342900"/>
          <a:ext cx="868585" cy="8191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1141896</xdr:colOff>
      <xdr:row>41</xdr:row>
      <xdr:rowOff>209550</xdr:rowOff>
    </xdr:from>
    <xdr:to>
      <xdr:col>2</xdr:col>
      <xdr:colOff>2844836</xdr:colOff>
      <xdr:row>43</xdr:row>
      <xdr:rowOff>33396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190146" y="11220450"/>
          <a:ext cx="1702940" cy="5286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482600</xdr:colOff>
      <xdr:row>1</xdr:row>
      <xdr:rowOff>50800</xdr:rowOff>
    </xdr:from>
    <xdr:to>
      <xdr:col>1</xdr:col>
      <xdr:colOff>2082800</xdr:colOff>
      <xdr:row>8</xdr:row>
      <xdr:rowOff>228600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7355" t="7964" r="10743" b="11504"/>
        <a:stretch/>
      </xdr:blipFill>
      <xdr:spPr bwMode="auto">
        <a:xfrm>
          <a:off x="977900" y="241300"/>
          <a:ext cx="1600200" cy="166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10</xdr:col>
      <xdr:colOff>609600</xdr:colOff>
      <xdr:row>30</xdr:row>
      <xdr:rowOff>153357</xdr:rowOff>
    </xdr:from>
    <xdr:to>
      <xdr:col>13</xdr:col>
      <xdr:colOff>793786</xdr:colOff>
      <xdr:row>35</xdr:row>
      <xdr:rowOff>84196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600" y="7659057"/>
          <a:ext cx="2584486" cy="8833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63500</xdr:colOff>
      <xdr:row>2</xdr:row>
      <xdr:rowOff>177800</xdr:rowOff>
    </xdr:from>
    <xdr:to>
      <xdr:col>13</xdr:col>
      <xdr:colOff>681965</xdr:colOff>
      <xdr:row>8</xdr:row>
      <xdr:rowOff>158750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53700" y="558800"/>
          <a:ext cx="1418565" cy="127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62991</xdr:rowOff>
    </xdr:from>
    <xdr:to>
      <xdr:col>1</xdr:col>
      <xdr:colOff>1057275</xdr:colOff>
      <xdr:row>7</xdr:row>
      <xdr:rowOff>95250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346" t="8421" r="11539" b="11578"/>
        <a:stretch/>
      </xdr:blipFill>
      <xdr:spPr bwMode="auto">
        <a:xfrm>
          <a:off x="409575" y="62991"/>
          <a:ext cx="990600" cy="1003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0</xdr:row>
      <xdr:rowOff>114301</xdr:rowOff>
    </xdr:from>
    <xdr:to>
      <xdr:col>2</xdr:col>
      <xdr:colOff>982373</xdr:colOff>
      <xdr:row>7</xdr:row>
      <xdr:rowOff>9525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991100" y="114301"/>
          <a:ext cx="915698" cy="8667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3895725</xdr:colOff>
      <xdr:row>41</xdr:row>
      <xdr:rowOff>76200</xdr:rowOff>
    </xdr:from>
    <xdr:to>
      <xdr:col>2</xdr:col>
      <xdr:colOff>971069</xdr:colOff>
      <xdr:row>44</xdr:row>
      <xdr:rowOff>135567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38625" y="8001000"/>
          <a:ext cx="1656869" cy="5451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711200</xdr:colOff>
      <xdr:row>3</xdr:row>
      <xdr:rowOff>114300</xdr:rowOff>
    </xdr:from>
    <xdr:to>
      <xdr:col>2</xdr:col>
      <xdr:colOff>101600</xdr:colOff>
      <xdr:row>9</xdr:row>
      <xdr:rowOff>76200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4049" t="6475" r="9090" b="11511"/>
        <a:stretch/>
      </xdr:blipFill>
      <xdr:spPr bwMode="auto">
        <a:xfrm>
          <a:off x="1117600" y="685800"/>
          <a:ext cx="14732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254000</xdr:colOff>
      <xdr:row>4</xdr:row>
      <xdr:rowOff>12700</xdr:rowOff>
    </xdr:from>
    <xdr:to>
      <xdr:col>13</xdr:col>
      <xdr:colOff>656565</xdr:colOff>
      <xdr:row>8</xdr:row>
      <xdr:rowOff>374650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80700" y="774700"/>
          <a:ext cx="120266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23</xdr:row>
      <xdr:rowOff>241300</xdr:rowOff>
    </xdr:from>
    <xdr:to>
      <xdr:col>2</xdr:col>
      <xdr:colOff>444658</xdr:colOff>
      <xdr:row>25</xdr:row>
      <xdr:rowOff>266700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71500" y="7099300"/>
          <a:ext cx="2413158" cy="812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</xdr:row>
      <xdr:rowOff>177800</xdr:rowOff>
    </xdr:from>
    <xdr:to>
      <xdr:col>1</xdr:col>
      <xdr:colOff>165100</xdr:colOff>
      <xdr:row>10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400" y="558800"/>
          <a:ext cx="1701800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12</xdr:col>
      <xdr:colOff>419100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317500</xdr:colOff>
      <xdr:row>4</xdr:row>
      <xdr:rowOff>0</xdr:rowOff>
    </xdr:from>
    <xdr:to>
      <xdr:col>12</xdr:col>
      <xdr:colOff>72365</xdr:colOff>
      <xdr:row>8</xdr:row>
      <xdr:rowOff>361950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944100" y="762000"/>
          <a:ext cx="135506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113901</xdr:colOff>
      <xdr:row>26</xdr:row>
      <xdr:rowOff>12700</xdr:rowOff>
    </xdr:from>
    <xdr:to>
      <xdr:col>12</xdr:col>
      <xdr:colOff>139700</xdr:colOff>
      <xdr:row>28</xdr:row>
      <xdr:rowOff>304799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940401" y="7924800"/>
          <a:ext cx="2426099" cy="7492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342898</xdr:colOff>
      <xdr:row>18</xdr:row>
      <xdr:rowOff>14287</xdr:rowOff>
    </xdr:from>
    <xdr:to>
      <xdr:col>8</xdr:col>
      <xdr:colOff>476249</xdr:colOff>
      <xdr:row>35</xdr:row>
      <xdr:rowOff>85725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762000</xdr:colOff>
      <xdr:row>0</xdr:row>
      <xdr:rowOff>133350</xdr:rowOff>
    </xdr:from>
    <xdr:to>
      <xdr:col>2</xdr:col>
      <xdr:colOff>495300</xdr:colOff>
      <xdr:row>7</xdr:row>
      <xdr:rowOff>190501</xdr:rowOff>
    </xdr:to>
    <xdr:pic>
      <xdr:nvPicPr>
        <xdr:cNvPr id="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618" r="12371"/>
        <a:stretch>
          <a:fillRect/>
        </a:stretch>
      </xdr:blipFill>
      <xdr:spPr bwMode="auto">
        <a:xfrm>
          <a:off x="1123950" y="133350"/>
          <a:ext cx="1019175" cy="1190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1066801</xdr:colOff>
      <xdr:row>36</xdr:row>
      <xdr:rowOff>123824</xdr:rowOff>
    </xdr:from>
    <xdr:to>
      <xdr:col>9</xdr:col>
      <xdr:colOff>370995</xdr:colOff>
      <xdr:row>40</xdr:row>
      <xdr:rowOff>158979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982076" y="7258049"/>
          <a:ext cx="1837844" cy="6828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47625</xdr:colOff>
      <xdr:row>1</xdr:row>
      <xdr:rowOff>66676</xdr:rowOff>
    </xdr:from>
    <xdr:to>
      <xdr:col>9</xdr:col>
      <xdr:colOff>39878</xdr:colOff>
      <xdr:row>7</xdr:row>
      <xdr:rowOff>1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410700" y="228601"/>
          <a:ext cx="1078103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895350</xdr:colOff>
      <xdr:row>6</xdr:row>
      <xdr:rowOff>123823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57150" y="0"/>
          <a:ext cx="838200" cy="110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409576</xdr:colOff>
      <xdr:row>1</xdr:row>
      <xdr:rowOff>76199</xdr:rowOff>
    </xdr:from>
    <xdr:to>
      <xdr:col>22</xdr:col>
      <xdr:colOff>428626</xdr:colOff>
      <xdr:row>7</xdr:row>
      <xdr:rowOff>134867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11334751" y="238124"/>
          <a:ext cx="819150" cy="111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57150</xdr:colOff>
      <xdr:row>11</xdr:row>
      <xdr:rowOff>209549</xdr:rowOff>
    </xdr:from>
    <xdr:to>
      <xdr:col>22</xdr:col>
      <xdr:colOff>523875</xdr:colOff>
      <xdr:row>28</xdr:row>
      <xdr:rowOff>19050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1</xdr:row>
      <xdr:rowOff>0</xdr:rowOff>
    </xdr:from>
    <xdr:to>
      <xdr:col>8</xdr:col>
      <xdr:colOff>659004</xdr:colOff>
      <xdr:row>5</xdr:row>
      <xdr:rowOff>102673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914900" y="161925"/>
          <a:ext cx="811404" cy="7503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114781</xdr:colOff>
      <xdr:row>35</xdr:row>
      <xdr:rowOff>9525</xdr:rowOff>
    </xdr:from>
    <xdr:to>
      <xdr:col>9</xdr:col>
      <xdr:colOff>238125</xdr:colOff>
      <xdr:row>38</xdr:row>
      <xdr:rowOff>63729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039206" y="8677275"/>
          <a:ext cx="1323494" cy="4542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20</xdr:col>
      <xdr:colOff>388818</xdr:colOff>
      <xdr:row>34</xdr:row>
      <xdr:rowOff>295275</xdr:rowOff>
    </xdr:from>
    <xdr:to>
      <xdr:col>22</xdr:col>
      <xdr:colOff>657225</xdr:colOff>
      <xdr:row>38</xdr:row>
      <xdr:rowOff>101829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913943" y="8658225"/>
          <a:ext cx="1468557" cy="5114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123824</xdr:rowOff>
    </xdr:from>
    <xdr:to>
      <xdr:col>1</xdr:col>
      <xdr:colOff>1381125</xdr:colOff>
      <xdr:row>7</xdr:row>
      <xdr:rowOff>152400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628650" y="123824"/>
          <a:ext cx="1009650" cy="1266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66674</xdr:colOff>
      <xdr:row>30</xdr:row>
      <xdr:rowOff>104184</xdr:rowOff>
    </xdr:from>
    <xdr:to>
      <xdr:col>2</xdr:col>
      <xdr:colOff>57149</xdr:colOff>
      <xdr:row>34</xdr:row>
      <xdr:rowOff>6579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23849" y="5562009"/>
          <a:ext cx="1533525" cy="5500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180975</xdr:colOff>
      <xdr:row>1</xdr:row>
      <xdr:rowOff>9525</xdr:rowOff>
    </xdr:from>
    <xdr:to>
      <xdr:col>12</xdr:col>
      <xdr:colOff>668528</xdr:colOff>
      <xdr:row>6</xdr:row>
      <xdr:rowOff>104775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91375" y="171450"/>
          <a:ext cx="954278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161925</xdr:colOff>
      <xdr:row>10</xdr:row>
      <xdr:rowOff>28576</xdr:rowOff>
    </xdr:from>
    <xdr:to>
      <xdr:col>12</xdr:col>
      <xdr:colOff>704850</xdr:colOff>
      <xdr:row>32</xdr:row>
      <xdr:rowOff>47626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129" dataDxfId="127" headerRowBorderDxfId="128" tableBorderDxfId="126" totalsRowBorderDxfId="125">
  <autoFilter ref="B13:D22"/>
  <tableColumns count="3">
    <tableColumn id="1" name="CONCEPTO" dataDxfId="124"/>
    <tableColumn id="2" name="ENE/21" dataDxfId="123"/>
    <tableColumn id="3" name="ENE/20" dataDxfId="122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121" dataDxfId="119" headerRowBorderDxfId="120" tableBorderDxfId="118">
  <autoFilter ref="B14:D22"/>
  <sortState ref="B18:D25">
    <sortCondition ref="C18:C25"/>
  </sortState>
  <tableColumns count="3">
    <tableColumn id="1" name="CONCEPTOS" dataDxfId="117" dataCellStyle="Normal 2"/>
    <tableColumn id="2" name="ENE/21" dataDxfId="116" dataCellStyle="Normal 2"/>
    <tableColumn id="3" name="ENE/20" dataDxfId="115" dataCellStyle="Normal 2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114" dataDxfId="112" headerRowBorderDxfId="113" tableBorderDxfId="111">
  <autoFilter ref="B14:D19"/>
  <tableColumns count="3">
    <tableColumn id="1" name="CONCEPTO" dataDxfId="110" dataCellStyle="Normal 2"/>
    <tableColumn id="2" name="ENE/21" dataDxfId="109" dataCellStyle="Normal 2"/>
    <tableColumn id="3" name="ENE/20" dataDxfId="108" dataCellStyle="Normal 2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107" dataDxfId="105" headerRowBorderDxfId="106" tableBorderDxfId="104">
  <autoFilter ref="B14:D19"/>
  <tableColumns count="3">
    <tableColumn id="1" name="CONCEPTO" dataDxfId="103" dataCellStyle="Normal 2"/>
    <tableColumn id="2" name="ENE/21" dataDxfId="102" dataCellStyle="Normal 2"/>
    <tableColumn id="3" name="ENE/20" dataDxfId="101" dataCellStyle="Normal 2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100" dataDxfId="98" headerRowBorderDxfId="99" tableBorderDxfId="97" headerRowCellStyle="Normal 2">
  <autoFilter ref="A11:F39"/>
  <tableColumns count="6">
    <tableColumn id="1" name="EDAD" dataDxfId="96"/>
    <tableColumn id="2" name="CHOQUES" dataDxfId="95"/>
    <tableColumn id="3" name="ATROPELLOS" dataDxfId="94"/>
    <tableColumn id="4" name="VOLCADURAS" dataDxfId="93"/>
    <tableColumn id="5" name="CAIDA DE PERSONA" dataDxfId="92"/>
    <tableColumn id="6" name="COMPUTO" dataDxfId="91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0" dataDxfId="88" headerRowBorderDxfId="89" tableBorderDxfId="87" headerRowCellStyle="Normal 2" dataCellStyle="Normal 2">
  <autoFilter ref="B11:G37"/>
  <tableColumns count="6">
    <tableColumn id="1" name="HORA" dataDxfId="86"/>
    <tableColumn id="2" name="CHOQUES" dataDxfId="85" dataCellStyle="Normal 2"/>
    <tableColumn id="3" name="ATROPELLOS" dataDxfId="84" dataCellStyle="Normal 2"/>
    <tableColumn id="4" name="VOLCADURAS" dataDxfId="83" dataCellStyle="Normal 2"/>
    <tableColumn id="5" name="CAIDA DE PERSONA" dataDxfId="82" dataCellStyle="Normal 2"/>
    <tableColumn id="6" name="COMPUTO" dataDxfId="81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0" dataDxfId="78" headerRowBorderDxfId="79" tableBorderDxfId="77" headerRowCellStyle="Normal 2" dataCellStyle="Normal 2">
  <sortState ref="B12:C37">
    <sortCondition ref="B12:B37"/>
  </sortState>
  <tableColumns count="2">
    <tableColumn id="1" name="HORA" dataDxfId="76"/>
    <tableColumn id="2" name="ESTADO  DE EBRIEDAD" dataDxfId="75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4" dataDxfId="72" headerRowBorderDxfId="73" tableBorderDxfId="71" totalsRowBorderDxfId="70" headerRowCellStyle="Normal 2" dataCellStyle="Normal 2">
  <sortState ref="B46:C63">
    <sortCondition ref="B46:B63"/>
  </sortState>
  <tableColumns count="2">
    <tableColumn id="1" name="EDAD" dataDxfId="69"/>
    <tableColumn id="2" name="ESTADO  DE EBRIEDAD" dataDxfId="68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7" dataDxfId="65" headerRowBorderDxfId="66" tableBorderDxfId="64" totalsRowBorderDxfId="63" headerRowCellStyle="Normal 2">
  <autoFilter ref="B68:C70"/>
  <tableColumns count="2">
    <tableColumn id="1" name="GENERO " dataDxfId="62" dataCellStyle="Normal 2"/>
    <tableColumn id="2" name="E.E." dataDxfId="61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1" totalsRowShown="0" headerRowDxfId="60" dataDxfId="58" headerRowBorderDxfId="59" tableBorderDxfId="57" headerRowCellStyle="Normal 2">
  <autoFilter ref="B12:C41"/>
  <tableColumns count="2">
    <tableColumn id="1" name="VEHICULO" dataDxfId="56" dataCellStyle="Normal 2"/>
    <tableColumn id="2" name="CANTIDAD" dataDxfId="55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54" dataDxfId="52" headerRowBorderDxfId="53" tableBorderDxfId="51">
  <autoFilter ref="B12:C16"/>
  <tableColumns count="2">
    <tableColumn id="1" name="CONCEPTO" dataDxfId="50"/>
    <tableColumn id="2" name="Columna1" dataDxfId="49">
      <calculatedColumnFormula>C23+C24+C25</calculatedColumnFormula>
    </tableColumn>
  </tableColumns>
  <tableStyleInfo name="TableStyleMedium13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B11:C41" totalsRowShown="0" headerRowDxfId="48" headerRowBorderDxfId="47" tableBorderDxfId="46" totalsRowBorderDxfId="45">
  <autoFilter ref="B11:C41"/>
  <tableColumns count="2">
    <tableColumn id="1" name="CRUCERO" dataDxfId="44"/>
    <tableColumn id="2" name="No. INCIDENTES" dataDxfId="43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42" dataDxfId="40" headerRowBorderDxfId="41" tableBorderDxfId="39">
  <autoFilter ref="B12:D17"/>
  <tableColumns count="3">
    <tableColumn id="1" name="CONCEPTO" dataDxfId="38"/>
    <tableColumn id="2" name="ENE/21" dataDxfId="37"/>
    <tableColumn id="3" name="ENE/20" dataDxfId="36"/>
  </tableColumns>
  <tableStyleInfo name="TableStyleMedium13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35" dataDxfId="33" headerRowBorderDxfId="34" tableBorderDxfId="32">
  <autoFilter ref="A12:C17"/>
  <tableColumns count="3">
    <tableColumn id="1" name="CONCEPTO" dataDxfId="31"/>
    <tableColumn id="2" name="ENE/21" dataDxfId="30"/>
    <tableColumn id="3" name="ENE/20" dataDxfId="29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B9:I17" totalsRowShown="0" headerRowDxfId="28" dataDxfId="27" tableBorderDxfId="26">
  <autoFilter ref="B9:I17"/>
  <tableColumns count="8">
    <tableColumn id="1" name="Columna1" dataDxfId="25"/>
    <tableColumn id="2" name="CUMPLIDOS" dataDxfId="24"/>
    <tableColumn id="3" name="ACTIVIDAD" dataDxfId="23"/>
    <tableColumn id="4" name="AMONESTADOS" dataDxfId="22"/>
    <tableColumn id="5" name="PREESC. MÉDICA" dataDxfId="21"/>
    <tableColumn id="6" name="A.A." dataDxfId="20"/>
    <tableColumn id="7" name="OTROS MOTIVOS" dataDxfId="19"/>
    <tableColumn id="9" name="Columna2" dataDxfId="18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3:G22" totalsRowShown="0" headerRowDxfId="17" dataDxfId="16" tableBorderDxfId="15">
  <autoFilter ref="B13:G22"/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26:G36" totalsRowShown="0" headerRowDxfId="8" dataDxfId="7" tableBorderDxfId="6">
  <autoFilter ref="B26:G36"/>
  <tableColumns count="6">
    <tableColumn id="1" name="Columna1" dataDxfId="5"/>
    <tableColumn id="2" name="ASUNTOS INTERNOS" dataDxfId="4"/>
    <tableColumn id="3" name="JUZGADO I" dataDxfId="3"/>
    <tableColumn id="4" name="JUZGADO III" dataDxfId="2"/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showGridLines="0" view="pageLayout" topLeftCell="A16" zoomScale="75" zoomScaleNormal="75" zoomScaleSheetLayoutView="75" zoomScalePageLayoutView="75" workbookViewId="0">
      <selection activeCell="D31" sqref="D31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20.7109375" style="1" customWidth="1"/>
    <col min="5" max="16384" width="11.42578125" style="1"/>
  </cols>
  <sheetData>
    <row r="1" spans="2:13" ht="12.75" customHeight="1" x14ac:dyDescent="0.2"/>
    <row r="2" spans="2:13" x14ac:dyDescent="0.2">
      <c r="B2" s="2"/>
      <c r="C2" s="2"/>
      <c r="D2" s="2"/>
    </row>
    <row r="3" spans="2:13" x14ac:dyDescent="0.2">
      <c r="B3" s="2"/>
      <c r="C3" s="2"/>
      <c r="D3" s="2"/>
    </row>
    <row r="4" spans="2:13" x14ac:dyDescent="0.2">
      <c r="B4" s="2"/>
      <c r="C4" s="2"/>
      <c r="D4" s="2"/>
    </row>
    <row r="5" spans="2:13" ht="21" x14ac:dyDescent="0.2">
      <c r="C5" s="361"/>
      <c r="D5" s="362" t="s">
        <v>200</v>
      </c>
      <c r="E5" s="362"/>
      <c r="F5" s="362"/>
      <c r="G5" s="362"/>
      <c r="H5" s="362"/>
      <c r="I5" s="362"/>
      <c r="J5" s="361"/>
      <c r="K5" s="361"/>
      <c r="L5" s="361"/>
      <c r="M5" s="361"/>
    </row>
    <row r="6" spans="2:13" ht="21" x14ac:dyDescent="0.2">
      <c r="B6" s="2"/>
      <c r="C6" s="2"/>
      <c r="D6" s="362" t="s">
        <v>201</v>
      </c>
      <c r="E6" s="362"/>
      <c r="F6" s="362"/>
      <c r="G6" s="362"/>
      <c r="H6" s="362"/>
    </row>
    <row r="8" spans="2:13" ht="4.5" customHeight="1" x14ac:dyDescent="0.2">
      <c r="B8" s="2"/>
      <c r="C8" s="2"/>
      <c r="D8" s="2"/>
    </row>
    <row r="9" spans="2:13" hidden="1" x14ac:dyDescent="0.2">
      <c r="B9" s="2"/>
      <c r="C9" s="2"/>
      <c r="D9" s="2"/>
    </row>
    <row r="10" spans="2:13" x14ac:dyDescent="0.2">
      <c r="B10" s="2"/>
      <c r="C10" s="2"/>
      <c r="D10" s="2"/>
    </row>
    <row r="11" spans="2:13" ht="33" customHeight="1" x14ac:dyDescent="0.2"/>
    <row r="12" spans="2:13" ht="34.5" customHeight="1" x14ac:dyDescent="0.2">
      <c r="B12" s="2"/>
      <c r="C12" s="2"/>
      <c r="D12" s="43"/>
    </row>
    <row r="13" spans="2:13" ht="21" customHeight="1" x14ac:dyDescent="0.2">
      <c r="B13" s="253" t="s">
        <v>0</v>
      </c>
      <c r="C13" s="254" t="s">
        <v>166</v>
      </c>
      <c r="D13" s="255" t="s">
        <v>152</v>
      </c>
    </row>
    <row r="14" spans="2:13" ht="30.95" customHeight="1" x14ac:dyDescent="0.2">
      <c r="B14" s="88" t="s">
        <v>1</v>
      </c>
      <c r="C14" s="85">
        <v>263</v>
      </c>
      <c r="D14" s="83">
        <v>276</v>
      </c>
    </row>
    <row r="15" spans="2:13" ht="30.95" customHeight="1" x14ac:dyDescent="0.2">
      <c r="B15" s="88" t="s">
        <v>2</v>
      </c>
      <c r="C15" s="85">
        <v>14</v>
      </c>
      <c r="D15" s="83">
        <v>16</v>
      </c>
    </row>
    <row r="16" spans="2:13" ht="30.95" customHeight="1" x14ac:dyDescent="0.2">
      <c r="B16" s="88" t="s">
        <v>3</v>
      </c>
      <c r="C16" s="85">
        <v>12</v>
      </c>
      <c r="D16" s="83">
        <v>6</v>
      </c>
    </row>
    <row r="17" spans="2:5" ht="30.95" customHeight="1" x14ac:dyDescent="0.2">
      <c r="B17" s="88" t="s">
        <v>4</v>
      </c>
      <c r="C17" s="85">
        <v>0</v>
      </c>
      <c r="D17" s="83">
        <v>1</v>
      </c>
    </row>
    <row r="18" spans="2:5" ht="12.75" customHeight="1" x14ac:dyDescent="0.2">
      <c r="B18" s="88"/>
      <c r="C18" s="85"/>
      <c r="D18" s="83"/>
    </row>
    <row r="19" spans="2:5" ht="30.95" customHeight="1" x14ac:dyDescent="0.2">
      <c r="B19" s="89" t="s">
        <v>5</v>
      </c>
      <c r="C19" s="85">
        <f>C14+C15+C16+C17</f>
        <v>289</v>
      </c>
      <c r="D19" s="83">
        <f>D14+D15+D16+D17</f>
        <v>299</v>
      </c>
    </row>
    <row r="20" spans="2:5" ht="12.75" customHeight="1" x14ac:dyDescent="0.2">
      <c r="B20" s="88"/>
      <c r="C20" s="85"/>
      <c r="D20" s="83"/>
    </row>
    <row r="21" spans="2:5" ht="30.95" customHeight="1" x14ac:dyDescent="0.2">
      <c r="B21" s="88" t="s">
        <v>6</v>
      </c>
      <c r="C21" s="85">
        <v>180</v>
      </c>
      <c r="D21" s="83">
        <v>208</v>
      </c>
    </row>
    <row r="22" spans="2:5" ht="30.95" customHeight="1" x14ac:dyDescent="0.2">
      <c r="B22" s="90" t="s">
        <v>7</v>
      </c>
      <c r="C22" s="86">
        <v>2</v>
      </c>
      <c r="D22" s="84">
        <v>1</v>
      </c>
    </row>
    <row r="23" spans="2:5" ht="9" customHeight="1" x14ac:dyDescent="0.2">
      <c r="E23" s="42"/>
    </row>
    <row r="24" spans="2:5" x14ac:dyDescent="0.2">
      <c r="E24" s="42"/>
    </row>
    <row r="25" spans="2:5" x14ac:dyDescent="0.2">
      <c r="E25" s="42"/>
    </row>
    <row r="26" spans="2:5" x14ac:dyDescent="0.2">
      <c r="E26" s="42"/>
    </row>
  </sheetData>
  <mergeCells count="2">
    <mergeCell ref="D6:H6"/>
    <mergeCell ref="D5:I5"/>
  </mergeCells>
  <printOptions horizontalCentered="1"/>
  <pageMargins left="0.25" right="0.25" top="0.75" bottom="0.75" header="0.3" footer="0.3"/>
  <pageSetup scale="70" orientation="landscape" horizontalDpi="300" verticalDpi="300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40"/>
  <sheetViews>
    <sheetView showGridLines="0" view="pageLayout" zoomScale="75" zoomScaleNormal="50" zoomScaleSheetLayoutView="75" zoomScalePageLayoutView="75" workbookViewId="0">
      <selection activeCell="G13" sqref="G13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7" spans="2:17" ht="21" x14ac:dyDescent="0.35">
      <c r="B7" s="371" t="s">
        <v>202</v>
      </c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</row>
    <row r="8" spans="2:17" ht="21" x14ac:dyDescent="0.35">
      <c r="E8" s="371" t="s">
        <v>201</v>
      </c>
      <c r="F8" s="371"/>
      <c r="G8" s="371"/>
      <c r="H8" s="371"/>
      <c r="I8" s="371"/>
      <c r="J8" s="371"/>
    </row>
    <row r="9" spans="2:17" ht="20.25" x14ac:dyDescent="0.3">
      <c r="P9" s="38"/>
      <c r="Q9" s="38"/>
    </row>
    <row r="12" spans="2:17" x14ac:dyDescent="0.2">
      <c r="B12" s="7"/>
    </row>
    <row r="13" spans="2:17" ht="11.1" customHeight="1" x14ac:dyDescent="0.2">
      <c r="B13" s="4"/>
      <c r="C13" s="4"/>
      <c r="D13" s="4"/>
    </row>
    <row r="14" spans="2:17" ht="36" customHeight="1" x14ac:dyDescent="0.2">
      <c r="B14" s="230" t="s">
        <v>13</v>
      </c>
      <c r="C14" s="191" t="s">
        <v>166</v>
      </c>
      <c r="D14" s="192" t="s">
        <v>152</v>
      </c>
    </row>
    <row r="15" spans="2:17" ht="30.95" customHeight="1" x14ac:dyDescent="0.2">
      <c r="B15" s="231" t="s">
        <v>11</v>
      </c>
      <c r="C15" s="232">
        <v>0</v>
      </c>
      <c r="D15" s="233">
        <v>2</v>
      </c>
    </row>
    <row r="16" spans="2:17" ht="30.95" customHeight="1" x14ac:dyDescent="0.2">
      <c r="B16" s="231" t="s">
        <v>121</v>
      </c>
      <c r="C16" s="234">
        <v>1</v>
      </c>
      <c r="D16" s="233">
        <v>3</v>
      </c>
    </row>
    <row r="17" spans="2:4" ht="30.95" customHeight="1" x14ac:dyDescent="0.2">
      <c r="B17" s="231" t="s">
        <v>12</v>
      </c>
      <c r="C17" s="234">
        <v>35</v>
      </c>
      <c r="D17" s="233">
        <v>17</v>
      </c>
    </row>
    <row r="18" spans="2:4" ht="37.5" customHeight="1" x14ac:dyDescent="0.2">
      <c r="B18" s="231" t="s">
        <v>10</v>
      </c>
      <c r="C18" s="234">
        <v>38</v>
      </c>
      <c r="D18" s="233">
        <v>39</v>
      </c>
    </row>
    <row r="19" spans="2:4" ht="30.95" customHeight="1" x14ac:dyDescent="0.2">
      <c r="B19" s="231" t="s">
        <v>9</v>
      </c>
      <c r="C19" s="234">
        <v>66</v>
      </c>
      <c r="D19" s="233">
        <v>57</v>
      </c>
    </row>
    <row r="20" spans="2:4" ht="30.95" customHeight="1" thickBot="1" x14ac:dyDescent="0.25">
      <c r="B20" s="235" t="s">
        <v>118</v>
      </c>
      <c r="C20" s="236">
        <v>149</v>
      </c>
      <c r="D20" s="237">
        <v>181</v>
      </c>
    </row>
    <row r="21" spans="2:4" ht="6.75" customHeight="1" thickBot="1" x14ac:dyDescent="0.3">
      <c r="B21" s="238"/>
      <c r="C21" s="239"/>
      <c r="D21" s="240"/>
    </row>
    <row r="22" spans="2:4" ht="30.95" customHeight="1" x14ac:dyDescent="0.2">
      <c r="B22" s="241" t="s">
        <v>5</v>
      </c>
      <c r="C22" s="242">
        <f>SUM(C15:C21)</f>
        <v>289</v>
      </c>
      <c r="D22" s="243">
        <f>SUM(D15:D21)</f>
        <v>299</v>
      </c>
    </row>
    <row r="23" spans="2:4" ht="11.1" customHeight="1" x14ac:dyDescent="0.2"/>
    <row r="24" spans="2:4" ht="11.1" customHeight="1" x14ac:dyDescent="0.2"/>
    <row r="26" spans="2:4" ht="15.75" thickBot="1" x14ac:dyDescent="0.25">
      <c r="B26" s="6"/>
    </row>
    <row r="27" spans="2:4" x14ac:dyDescent="0.2">
      <c r="B27" s="372" t="s">
        <v>131</v>
      </c>
      <c r="C27" s="373"/>
      <c r="D27" s="374"/>
    </row>
    <row r="28" spans="2:4" ht="15.75" thickBot="1" x14ac:dyDescent="0.25">
      <c r="B28" s="375"/>
      <c r="C28" s="376"/>
      <c r="D28" s="377"/>
    </row>
    <row r="29" spans="2:4" ht="18.75" x14ac:dyDescent="0.3">
      <c r="B29" s="51" t="s">
        <v>132</v>
      </c>
      <c r="C29" s="378">
        <v>36</v>
      </c>
      <c r="D29" s="379"/>
    </row>
    <row r="30" spans="2:4" ht="18.75" x14ac:dyDescent="0.3">
      <c r="B30" s="52" t="s">
        <v>133</v>
      </c>
      <c r="C30" s="363">
        <v>39</v>
      </c>
      <c r="D30" s="364"/>
    </row>
    <row r="31" spans="2:4" ht="18.75" x14ac:dyDescent="0.3">
      <c r="B31" s="52" t="s">
        <v>134</v>
      </c>
      <c r="C31" s="363">
        <v>43</v>
      </c>
      <c r="D31" s="364"/>
    </row>
    <row r="32" spans="2:4" ht="18.75" x14ac:dyDescent="0.3">
      <c r="B32" s="52" t="s">
        <v>135</v>
      </c>
      <c r="C32" s="363">
        <v>12</v>
      </c>
      <c r="D32" s="364"/>
    </row>
    <row r="33" spans="2:4" ht="18.75" x14ac:dyDescent="0.3">
      <c r="B33" s="52" t="s">
        <v>136</v>
      </c>
      <c r="C33" s="363">
        <v>10</v>
      </c>
      <c r="D33" s="364"/>
    </row>
    <row r="34" spans="2:4" ht="18.75" x14ac:dyDescent="0.3">
      <c r="B34" s="52" t="s">
        <v>137</v>
      </c>
      <c r="C34" s="363">
        <v>6</v>
      </c>
      <c r="D34" s="364"/>
    </row>
    <row r="35" spans="2:4" ht="18.75" x14ac:dyDescent="0.3">
      <c r="B35" s="52" t="s">
        <v>138</v>
      </c>
      <c r="C35" s="363">
        <v>0</v>
      </c>
      <c r="D35" s="364"/>
    </row>
    <row r="36" spans="2:4" ht="18.75" x14ac:dyDescent="0.3">
      <c r="B36" s="52" t="s">
        <v>139</v>
      </c>
      <c r="C36" s="363">
        <v>2</v>
      </c>
      <c r="D36" s="364"/>
    </row>
    <row r="37" spans="2:4" ht="18.75" x14ac:dyDescent="0.3">
      <c r="B37" s="52" t="s">
        <v>140</v>
      </c>
      <c r="C37" s="363">
        <v>0</v>
      </c>
      <c r="D37" s="364"/>
    </row>
    <row r="38" spans="2:4" ht="18.75" x14ac:dyDescent="0.3">
      <c r="B38" s="55" t="s">
        <v>143</v>
      </c>
      <c r="C38" s="369">
        <v>1</v>
      </c>
      <c r="D38" s="370"/>
    </row>
    <row r="39" spans="2:4" ht="19.5" thickBot="1" x14ac:dyDescent="0.35">
      <c r="B39" s="53" t="s">
        <v>141</v>
      </c>
      <c r="C39" s="365">
        <v>0</v>
      </c>
      <c r="D39" s="366"/>
    </row>
    <row r="40" spans="2:4" ht="16.5" thickBot="1" x14ac:dyDescent="0.3">
      <c r="C40" s="367">
        <f>SUM(C29:C39)</f>
        <v>149</v>
      </c>
      <c r="D40" s="368"/>
    </row>
  </sheetData>
  <mergeCells count="15">
    <mergeCell ref="B7:O7"/>
    <mergeCell ref="B27:D28"/>
    <mergeCell ref="C29:D29"/>
    <mergeCell ref="C30:D30"/>
    <mergeCell ref="C31:D31"/>
    <mergeCell ref="E8:J8"/>
    <mergeCell ref="C37:D37"/>
    <mergeCell ref="C39:D39"/>
    <mergeCell ref="C40:D40"/>
    <mergeCell ref="C32:D32"/>
    <mergeCell ref="C33:D33"/>
    <mergeCell ref="C34:D34"/>
    <mergeCell ref="C35:D35"/>
    <mergeCell ref="C36:D36"/>
    <mergeCell ref="C38:D38"/>
  </mergeCells>
  <printOptions horizontalCentered="1"/>
  <pageMargins left="0.6" right="0" top="0.43" bottom="0" header="0" footer="0"/>
  <pageSetup paperSize="9" scale="70" orientation="landscape" horizontalDpi="4294967295" verticalDpi="4294967295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3" zoomScale="75" zoomScaleNormal="50" zoomScaleSheetLayoutView="75" zoomScalePageLayoutView="75" workbookViewId="0">
      <selection activeCell="B14" sqref="B14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54"/>
    </row>
    <row r="6" spans="2:14" ht="21" x14ac:dyDescent="0.35">
      <c r="B6" s="371" t="s">
        <v>203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14" ht="21" x14ac:dyDescent="0.35">
      <c r="D7" s="371" t="s">
        <v>204</v>
      </c>
      <c r="E7" s="371"/>
      <c r="F7" s="371"/>
      <c r="G7" s="371"/>
      <c r="H7" s="371"/>
      <c r="I7" s="371"/>
      <c r="J7" s="371"/>
    </row>
    <row r="9" spans="2:14" ht="32.25" customHeight="1" x14ac:dyDescent="0.2"/>
    <row r="13" spans="2:14" x14ac:dyDescent="0.2">
      <c r="B13" s="8" t="s">
        <v>8</v>
      </c>
      <c r="C13" s="5"/>
      <c r="D13" s="5"/>
    </row>
    <row r="14" spans="2:14" ht="36" customHeight="1" x14ac:dyDescent="0.2">
      <c r="B14" s="251" t="s">
        <v>0</v>
      </c>
      <c r="C14" s="252" t="s">
        <v>166</v>
      </c>
      <c r="D14" s="244" t="s">
        <v>152</v>
      </c>
    </row>
    <row r="15" spans="2:14" ht="30.95" customHeight="1" x14ac:dyDescent="0.2">
      <c r="B15" s="231" t="s">
        <v>14</v>
      </c>
      <c r="C15" s="245">
        <v>11</v>
      </c>
      <c r="D15" s="233">
        <v>24</v>
      </c>
    </row>
    <row r="16" spans="2:14" ht="30.95" customHeight="1" x14ac:dyDescent="0.2">
      <c r="B16" s="231" t="s">
        <v>15</v>
      </c>
      <c r="C16" s="245">
        <v>11</v>
      </c>
      <c r="D16" s="233">
        <v>24</v>
      </c>
    </row>
    <row r="17" spans="2:4" ht="30.95" customHeight="1" x14ac:dyDescent="0.2">
      <c r="B17" s="231" t="s">
        <v>16</v>
      </c>
      <c r="C17" s="245">
        <v>3</v>
      </c>
      <c r="D17" s="233">
        <v>0</v>
      </c>
    </row>
    <row r="18" spans="2:4" ht="13.5" customHeight="1" x14ac:dyDescent="0.2">
      <c r="B18" s="246"/>
      <c r="C18" s="247"/>
      <c r="D18" s="248"/>
    </row>
    <row r="19" spans="2:4" ht="30.95" customHeight="1" x14ac:dyDescent="0.2">
      <c r="B19" s="249" t="s">
        <v>5</v>
      </c>
      <c r="C19" s="250">
        <f>C15+C16</f>
        <v>22</v>
      </c>
      <c r="D19" s="237">
        <f>D15+D16</f>
        <v>48</v>
      </c>
    </row>
    <row r="23" spans="2:4" ht="15.75" x14ac:dyDescent="0.25">
      <c r="B23" s="36"/>
    </row>
    <row r="44" spans="2:2" x14ac:dyDescent="0.2">
      <c r="B44" s="6"/>
    </row>
  </sheetData>
  <mergeCells count="2">
    <mergeCell ref="B6:N6"/>
    <mergeCell ref="D7:J7"/>
  </mergeCells>
  <printOptions horizontalCentered="1"/>
  <pageMargins left="0.35416666666666669" right="0" top="0.56999999999999995" bottom="0" header="0" footer="0"/>
  <pageSetup paperSize="9" scale="75" orientation="landscape" horizontalDpi="4294967295" verticalDpi="4294967295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44"/>
  <sheetViews>
    <sheetView showGridLines="0" view="pageLayout" zoomScale="75" zoomScaleNormal="50" zoomScaleSheetLayoutView="75" zoomScalePageLayoutView="75" workbookViewId="0">
      <selection activeCell="D25" sqref="D25"/>
    </sheetView>
  </sheetViews>
  <sheetFormatPr baseColWidth="10" defaultRowHeight="15" x14ac:dyDescent="0.2"/>
  <cols>
    <col min="1" max="1" width="13.7109375" style="3" customWidth="1"/>
    <col min="2" max="2" width="36.85546875" style="3" customWidth="1"/>
    <col min="3" max="4" width="11.28515625" style="3" customWidth="1"/>
    <col min="5" max="16384" width="11.42578125" style="3"/>
  </cols>
  <sheetData>
    <row r="6" spans="2:15" ht="21" x14ac:dyDescent="0.35">
      <c r="B6" s="371" t="s">
        <v>205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2:15" ht="21" x14ac:dyDescent="0.35">
      <c r="C7" s="371" t="s">
        <v>206</v>
      </c>
      <c r="D7" s="371"/>
      <c r="E7" s="371"/>
      <c r="F7" s="371"/>
      <c r="G7" s="371"/>
      <c r="H7" s="371"/>
      <c r="I7" s="371"/>
      <c r="J7" s="371"/>
      <c r="K7" s="371"/>
    </row>
    <row r="9" spans="2:15" ht="32.25" customHeight="1" x14ac:dyDescent="0.25">
      <c r="O9" s="44"/>
    </row>
    <row r="13" spans="2:15" x14ac:dyDescent="0.2">
      <c r="B13" s="8" t="s">
        <v>8</v>
      </c>
      <c r="C13" s="5"/>
      <c r="D13" s="5"/>
    </row>
    <row r="14" spans="2:15" ht="36" customHeight="1" x14ac:dyDescent="0.2">
      <c r="B14" s="251" t="s">
        <v>0</v>
      </c>
      <c r="C14" s="252" t="s">
        <v>166</v>
      </c>
      <c r="D14" s="244" t="s">
        <v>152</v>
      </c>
    </row>
    <row r="15" spans="2:15" ht="30.95" customHeight="1" x14ac:dyDescent="0.2">
      <c r="B15" s="231" t="s">
        <v>14</v>
      </c>
      <c r="C15" s="245">
        <v>1</v>
      </c>
      <c r="D15" s="233">
        <v>5</v>
      </c>
    </row>
    <row r="16" spans="2:15" ht="30.95" customHeight="1" x14ac:dyDescent="0.2">
      <c r="B16" s="231" t="s">
        <v>15</v>
      </c>
      <c r="C16" s="245">
        <v>1</v>
      </c>
      <c r="D16" s="233">
        <v>4</v>
      </c>
    </row>
    <row r="17" spans="2:4" ht="30.95" customHeight="1" x14ac:dyDescent="0.2">
      <c r="B17" s="231" t="s">
        <v>16</v>
      </c>
      <c r="C17" s="245"/>
      <c r="D17" s="233">
        <v>0</v>
      </c>
    </row>
    <row r="18" spans="2:4" ht="13.5" customHeight="1" x14ac:dyDescent="0.2">
      <c r="B18" s="246"/>
      <c r="C18" s="247"/>
      <c r="D18" s="248"/>
    </row>
    <row r="19" spans="2:4" ht="30.95" customHeight="1" x14ac:dyDescent="0.2">
      <c r="B19" s="249" t="s">
        <v>5</v>
      </c>
      <c r="C19" s="250">
        <f>C15+C16</f>
        <v>2</v>
      </c>
      <c r="D19" s="237">
        <f>D15+D16</f>
        <v>9</v>
      </c>
    </row>
    <row r="44" spans="2:2" x14ac:dyDescent="0.2">
      <c r="B44" s="6"/>
    </row>
  </sheetData>
  <mergeCells count="2">
    <mergeCell ref="B6:N6"/>
    <mergeCell ref="C7:K7"/>
  </mergeCells>
  <printOptions horizontalCentered="1"/>
  <pageMargins left="0.35416666666666669" right="0" top="0.56999999999999995" bottom="0" header="0" footer="0"/>
  <pageSetup paperSize="9" scale="75" orientation="landscape" horizontalDpi="4294967295" verticalDpi="4294967295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view="pageLayout" topLeftCell="A31" zoomScaleNormal="50" zoomScaleSheetLayoutView="75" workbookViewId="0">
      <selection activeCell="E26" sqref="E26"/>
    </sheetView>
  </sheetViews>
  <sheetFormatPr baseColWidth="10" defaultRowHeight="12.75" x14ac:dyDescent="0.2"/>
  <cols>
    <col min="1" max="1" width="32.28515625" style="16" customWidth="1"/>
    <col min="2" max="4" width="19.7109375" style="16" customWidth="1"/>
    <col min="5" max="5" width="23.7109375" style="16" customWidth="1"/>
    <col min="6" max="6" width="19.7109375" style="16" customWidth="1"/>
    <col min="7" max="256" width="11.42578125" style="16"/>
    <col min="257" max="257" width="38.42578125" style="16" customWidth="1"/>
    <col min="258" max="262" width="19.7109375" style="16" customWidth="1"/>
    <col min="263" max="512" width="11.42578125" style="16"/>
    <col min="513" max="513" width="38.42578125" style="16" customWidth="1"/>
    <col min="514" max="518" width="19.7109375" style="16" customWidth="1"/>
    <col min="519" max="768" width="11.42578125" style="16"/>
    <col min="769" max="769" width="38.42578125" style="16" customWidth="1"/>
    <col min="770" max="774" width="19.7109375" style="16" customWidth="1"/>
    <col min="775" max="1024" width="11.42578125" style="16"/>
    <col min="1025" max="1025" width="38.42578125" style="16" customWidth="1"/>
    <col min="1026" max="1030" width="19.7109375" style="16" customWidth="1"/>
    <col min="1031" max="1280" width="11.42578125" style="16"/>
    <col min="1281" max="1281" width="38.42578125" style="16" customWidth="1"/>
    <col min="1282" max="1286" width="19.7109375" style="16" customWidth="1"/>
    <col min="1287" max="1536" width="11.42578125" style="16"/>
    <col min="1537" max="1537" width="38.42578125" style="16" customWidth="1"/>
    <col min="1538" max="1542" width="19.7109375" style="16" customWidth="1"/>
    <col min="1543" max="1792" width="11.42578125" style="16"/>
    <col min="1793" max="1793" width="38.42578125" style="16" customWidth="1"/>
    <col min="1794" max="1798" width="19.7109375" style="16" customWidth="1"/>
    <col min="1799" max="2048" width="11.42578125" style="16"/>
    <col min="2049" max="2049" width="38.42578125" style="16" customWidth="1"/>
    <col min="2050" max="2054" width="19.7109375" style="16" customWidth="1"/>
    <col min="2055" max="2304" width="11.42578125" style="16"/>
    <col min="2305" max="2305" width="38.42578125" style="16" customWidth="1"/>
    <col min="2306" max="2310" width="19.7109375" style="16" customWidth="1"/>
    <col min="2311" max="2560" width="11.42578125" style="16"/>
    <col min="2561" max="2561" width="38.42578125" style="16" customWidth="1"/>
    <col min="2562" max="2566" width="19.7109375" style="16" customWidth="1"/>
    <col min="2567" max="2816" width="11.42578125" style="16"/>
    <col min="2817" max="2817" width="38.42578125" style="16" customWidth="1"/>
    <col min="2818" max="2822" width="19.7109375" style="16" customWidth="1"/>
    <col min="2823" max="3072" width="11.42578125" style="16"/>
    <col min="3073" max="3073" width="38.42578125" style="16" customWidth="1"/>
    <col min="3074" max="3078" width="19.7109375" style="16" customWidth="1"/>
    <col min="3079" max="3328" width="11.42578125" style="16"/>
    <col min="3329" max="3329" width="38.42578125" style="16" customWidth="1"/>
    <col min="3330" max="3334" width="19.7109375" style="16" customWidth="1"/>
    <col min="3335" max="3584" width="11.42578125" style="16"/>
    <col min="3585" max="3585" width="38.42578125" style="16" customWidth="1"/>
    <col min="3586" max="3590" width="19.7109375" style="16" customWidth="1"/>
    <col min="3591" max="3840" width="11.42578125" style="16"/>
    <col min="3841" max="3841" width="38.42578125" style="16" customWidth="1"/>
    <col min="3842" max="3846" width="19.7109375" style="16" customWidth="1"/>
    <col min="3847" max="4096" width="11.42578125" style="16"/>
    <col min="4097" max="4097" width="38.42578125" style="16" customWidth="1"/>
    <col min="4098" max="4102" width="19.7109375" style="16" customWidth="1"/>
    <col min="4103" max="4352" width="11.42578125" style="16"/>
    <col min="4353" max="4353" width="38.42578125" style="16" customWidth="1"/>
    <col min="4354" max="4358" width="19.7109375" style="16" customWidth="1"/>
    <col min="4359" max="4608" width="11.42578125" style="16"/>
    <col min="4609" max="4609" width="38.42578125" style="16" customWidth="1"/>
    <col min="4610" max="4614" width="19.7109375" style="16" customWidth="1"/>
    <col min="4615" max="4864" width="11.42578125" style="16"/>
    <col min="4865" max="4865" width="38.42578125" style="16" customWidth="1"/>
    <col min="4866" max="4870" width="19.7109375" style="16" customWidth="1"/>
    <col min="4871" max="5120" width="11.42578125" style="16"/>
    <col min="5121" max="5121" width="38.42578125" style="16" customWidth="1"/>
    <col min="5122" max="5126" width="19.7109375" style="16" customWidth="1"/>
    <col min="5127" max="5376" width="11.42578125" style="16"/>
    <col min="5377" max="5377" width="38.42578125" style="16" customWidth="1"/>
    <col min="5378" max="5382" width="19.7109375" style="16" customWidth="1"/>
    <col min="5383" max="5632" width="11.42578125" style="16"/>
    <col min="5633" max="5633" width="38.42578125" style="16" customWidth="1"/>
    <col min="5634" max="5638" width="19.7109375" style="16" customWidth="1"/>
    <col min="5639" max="5888" width="11.42578125" style="16"/>
    <col min="5889" max="5889" width="38.42578125" style="16" customWidth="1"/>
    <col min="5890" max="5894" width="19.7109375" style="16" customWidth="1"/>
    <col min="5895" max="6144" width="11.42578125" style="16"/>
    <col min="6145" max="6145" width="38.42578125" style="16" customWidth="1"/>
    <col min="6146" max="6150" width="19.7109375" style="16" customWidth="1"/>
    <col min="6151" max="6400" width="11.42578125" style="16"/>
    <col min="6401" max="6401" width="38.42578125" style="16" customWidth="1"/>
    <col min="6402" max="6406" width="19.7109375" style="16" customWidth="1"/>
    <col min="6407" max="6656" width="11.42578125" style="16"/>
    <col min="6657" max="6657" width="38.42578125" style="16" customWidth="1"/>
    <col min="6658" max="6662" width="19.7109375" style="16" customWidth="1"/>
    <col min="6663" max="6912" width="11.42578125" style="16"/>
    <col min="6913" max="6913" width="38.42578125" style="16" customWidth="1"/>
    <col min="6914" max="6918" width="19.7109375" style="16" customWidth="1"/>
    <col min="6919" max="7168" width="11.42578125" style="16"/>
    <col min="7169" max="7169" width="38.42578125" style="16" customWidth="1"/>
    <col min="7170" max="7174" width="19.7109375" style="16" customWidth="1"/>
    <col min="7175" max="7424" width="11.42578125" style="16"/>
    <col min="7425" max="7425" width="38.42578125" style="16" customWidth="1"/>
    <col min="7426" max="7430" width="19.7109375" style="16" customWidth="1"/>
    <col min="7431" max="7680" width="11.42578125" style="16"/>
    <col min="7681" max="7681" width="38.42578125" style="16" customWidth="1"/>
    <col min="7682" max="7686" width="19.7109375" style="16" customWidth="1"/>
    <col min="7687" max="7936" width="11.42578125" style="16"/>
    <col min="7937" max="7937" width="38.42578125" style="16" customWidth="1"/>
    <col min="7938" max="7942" width="19.7109375" style="16" customWidth="1"/>
    <col min="7943" max="8192" width="11.42578125" style="16"/>
    <col min="8193" max="8193" width="38.42578125" style="16" customWidth="1"/>
    <col min="8194" max="8198" width="19.7109375" style="16" customWidth="1"/>
    <col min="8199" max="8448" width="11.42578125" style="16"/>
    <col min="8449" max="8449" width="38.42578125" style="16" customWidth="1"/>
    <col min="8450" max="8454" width="19.7109375" style="16" customWidth="1"/>
    <col min="8455" max="8704" width="11.42578125" style="16"/>
    <col min="8705" max="8705" width="38.42578125" style="16" customWidth="1"/>
    <col min="8706" max="8710" width="19.7109375" style="16" customWidth="1"/>
    <col min="8711" max="8960" width="11.42578125" style="16"/>
    <col min="8961" max="8961" width="38.42578125" style="16" customWidth="1"/>
    <col min="8962" max="8966" width="19.7109375" style="16" customWidth="1"/>
    <col min="8967" max="9216" width="11.42578125" style="16"/>
    <col min="9217" max="9217" width="38.42578125" style="16" customWidth="1"/>
    <col min="9218" max="9222" width="19.7109375" style="16" customWidth="1"/>
    <col min="9223" max="9472" width="11.42578125" style="16"/>
    <col min="9473" max="9473" width="38.42578125" style="16" customWidth="1"/>
    <col min="9474" max="9478" width="19.7109375" style="16" customWidth="1"/>
    <col min="9479" max="9728" width="11.42578125" style="16"/>
    <col min="9729" max="9729" width="38.42578125" style="16" customWidth="1"/>
    <col min="9730" max="9734" width="19.7109375" style="16" customWidth="1"/>
    <col min="9735" max="9984" width="11.42578125" style="16"/>
    <col min="9985" max="9985" width="38.42578125" style="16" customWidth="1"/>
    <col min="9986" max="9990" width="19.7109375" style="16" customWidth="1"/>
    <col min="9991" max="10240" width="11.42578125" style="16"/>
    <col min="10241" max="10241" width="38.42578125" style="16" customWidth="1"/>
    <col min="10242" max="10246" width="19.7109375" style="16" customWidth="1"/>
    <col min="10247" max="10496" width="11.42578125" style="16"/>
    <col min="10497" max="10497" width="38.42578125" style="16" customWidth="1"/>
    <col min="10498" max="10502" width="19.7109375" style="16" customWidth="1"/>
    <col min="10503" max="10752" width="11.42578125" style="16"/>
    <col min="10753" max="10753" width="38.42578125" style="16" customWidth="1"/>
    <col min="10754" max="10758" width="19.7109375" style="16" customWidth="1"/>
    <col min="10759" max="11008" width="11.42578125" style="16"/>
    <col min="11009" max="11009" width="38.42578125" style="16" customWidth="1"/>
    <col min="11010" max="11014" width="19.7109375" style="16" customWidth="1"/>
    <col min="11015" max="11264" width="11.42578125" style="16"/>
    <col min="11265" max="11265" width="38.42578125" style="16" customWidth="1"/>
    <col min="11266" max="11270" width="19.7109375" style="16" customWidth="1"/>
    <col min="11271" max="11520" width="11.42578125" style="16"/>
    <col min="11521" max="11521" width="38.42578125" style="16" customWidth="1"/>
    <col min="11522" max="11526" width="19.7109375" style="16" customWidth="1"/>
    <col min="11527" max="11776" width="11.42578125" style="16"/>
    <col min="11777" max="11777" width="38.42578125" style="16" customWidth="1"/>
    <col min="11778" max="11782" width="19.7109375" style="16" customWidth="1"/>
    <col min="11783" max="12032" width="11.42578125" style="16"/>
    <col min="12033" max="12033" width="38.42578125" style="16" customWidth="1"/>
    <col min="12034" max="12038" width="19.7109375" style="16" customWidth="1"/>
    <col min="12039" max="12288" width="11.42578125" style="16"/>
    <col min="12289" max="12289" width="38.42578125" style="16" customWidth="1"/>
    <col min="12290" max="12294" width="19.7109375" style="16" customWidth="1"/>
    <col min="12295" max="12544" width="11.42578125" style="16"/>
    <col min="12545" max="12545" width="38.42578125" style="16" customWidth="1"/>
    <col min="12546" max="12550" width="19.7109375" style="16" customWidth="1"/>
    <col min="12551" max="12800" width="11.42578125" style="16"/>
    <col min="12801" max="12801" width="38.42578125" style="16" customWidth="1"/>
    <col min="12802" max="12806" width="19.7109375" style="16" customWidth="1"/>
    <col min="12807" max="13056" width="11.42578125" style="16"/>
    <col min="13057" max="13057" width="38.42578125" style="16" customWidth="1"/>
    <col min="13058" max="13062" width="19.7109375" style="16" customWidth="1"/>
    <col min="13063" max="13312" width="11.42578125" style="16"/>
    <col min="13313" max="13313" width="38.42578125" style="16" customWidth="1"/>
    <col min="13314" max="13318" width="19.7109375" style="16" customWidth="1"/>
    <col min="13319" max="13568" width="11.42578125" style="16"/>
    <col min="13569" max="13569" width="38.42578125" style="16" customWidth="1"/>
    <col min="13570" max="13574" width="19.7109375" style="16" customWidth="1"/>
    <col min="13575" max="13824" width="11.42578125" style="16"/>
    <col min="13825" max="13825" width="38.42578125" style="16" customWidth="1"/>
    <col min="13826" max="13830" width="19.7109375" style="16" customWidth="1"/>
    <col min="13831" max="14080" width="11.42578125" style="16"/>
    <col min="14081" max="14081" width="38.42578125" style="16" customWidth="1"/>
    <col min="14082" max="14086" width="19.7109375" style="16" customWidth="1"/>
    <col min="14087" max="14336" width="11.42578125" style="16"/>
    <col min="14337" max="14337" width="38.42578125" style="16" customWidth="1"/>
    <col min="14338" max="14342" width="19.7109375" style="16" customWidth="1"/>
    <col min="14343" max="14592" width="11.42578125" style="16"/>
    <col min="14593" max="14593" width="38.42578125" style="16" customWidth="1"/>
    <col min="14594" max="14598" width="19.7109375" style="16" customWidth="1"/>
    <col min="14599" max="14848" width="11.42578125" style="16"/>
    <col min="14849" max="14849" width="38.42578125" style="16" customWidth="1"/>
    <col min="14850" max="14854" width="19.7109375" style="16" customWidth="1"/>
    <col min="14855" max="15104" width="11.42578125" style="16"/>
    <col min="15105" max="15105" width="38.42578125" style="16" customWidth="1"/>
    <col min="15106" max="15110" width="19.7109375" style="16" customWidth="1"/>
    <col min="15111" max="15360" width="11.42578125" style="16"/>
    <col min="15361" max="15361" width="38.42578125" style="16" customWidth="1"/>
    <col min="15362" max="15366" width="19.7109375" style="16" customWidth="1"/>
    <col min="15367" max="15616" width="11.42578125" style="16"/>
    <col min="15617" max="15617" width="38.42578125" style="16" customWidth="1"/>
    <col min="15618" max="15622" width="19.7109375" style="16" customWidth="1"/>
    <col min="15623" max="15872" width="11.42578125" style="16"/>
    <col min="15873" max="15873" width="38.42578125" style="16" customWidth="1"/>
    <col min="15874" max="15878" width="19.7109375" style="16" customWidth="1"/>
    <col min="15879" max="16128" width="11.42578125" style="16"/>
    <col min="16129" max="16129" width="38.42578125" style="16" customWidth="1"/>
    <col min="16130" max="16134" width="19.7109375" style="16" customWidth="1"/>
    <col min="16135" max="16384" width="11.42578125" style="16"/>
  </cols>
  <sheetData>
    <row r="8" spans="1:6" ht="13.5" thickBot="1" x14ac:dyDescent="0.25"/>
    <row r="9" spans="1:6" ht="49.5" customHeight="1" thickBot="1" x14ac:dyDescent="0.25">
      <c r="A9" s="380" t="s">
        <v>207</v>
      </c>
      <c r="B9" s="381"/>
      <c r="C9" s="381"/>
      <c r="D9" s="381"/>
      <c r="E9" s="381"/>
      <c r="F9" s="382"/>
    </row>
    <row r="10" spans="1:6" x14ac:dyDescent="0.2">
      <c r="A10" s="91"/>
      <c r="B10" s="91"/>
      <c r="C10" s="91"/>
      <c r="D10" s="91"/>
      <c r="E10" s="91"/>
      <c r="F10" s="91"/>
    </row>
    <row r="11" spans="1:6" ht="36" customHeight="1" thickBot="1" x14ac:dyDescent="0.25">
      <c r="A11" s="92" t="s">
        <v>66</v>
      </c>
      <c r="B11" s="93" t="s">
        <v>1</v>
      </c>
      <c r="C11" s="93" t="s">
        <v>2</v>
      </c>
      <c r="D11" s="93" t="s">
        <v>3</v>
      </c>
      <c r="E11" s="93" t="s">
        <v>40</v>
      </c>
      <c r="F11" s="94" t="s">
        <v>17</v>
      </c>
    </row>
    <row r="12" spans="1:6" ht="27.95" customHeight="1" x14ac:dyDescent="0.2">
      <c r="A12" s="95" t="s">
        <v>67</v>
      </c>
      <c r="B12" s="96">
        <v>32</v>
      </c>
      <c r="C12" s="96">
        <v>2</v>
      </c>
      <c r="D12" s="96">
        <v>1</v>
      </c>
      <c r="E12" s="96">
        <v>0</v>
      </c>
      <c r="F12" s="96">
        <f t="shared" ref="F12:F27" si="0">SUM(B12:E12)</f>
        <v>35</v>
      </c>
    </row>
    <row r="13" spans="1:6" ht="27.95" customHeight="1" x14ac:dyDescent="0.2">
      <c r="A13" s="97" t="s">
        <v>68</v>
      </c>
      <c r="B13" s="98">
        <v>58</v>
      </c>
      <c r="C13" s="98">
        <v>3</v>
      </c>
      <c r="D13" s="98">
        <v>4</v>
      </c>
      <c r="E13" s="98">
        <v>0</v>
      </c>
      <c r="F13" s="99">
        <f t="shared" si="0"/>
        <v>65</v>
      </c>
    </row>
    <row r="14" spans="1:6" ht="27.95" customHeight="1" x14ac:dyDescent="0.2">
      <c r="A14" s="97" t="s">
        <v>69</v>
      </c>
      <c r="B14" s="98">
        <v>77</v>
      </c>
      <c r="C14" s="98">
        <v>3</v>
      </c>
      <c r="D14" s="98">
        <v>2</v>
      </c>
      <c r="E14" s="98">
        <v>0</v>
      </c>
      <c r="F14" s="99">
        <f t="shared" si="0"/>
        <v>82</v>
      </c>
    </row>
    <row r="15" spans="1:6" ht="27.95" customHeight="1" x14ac:dyDescent="0.2">
      <c r="A15" s="97" t="s">
        <v>70</v>
      </c>
      <c r="B15" s="98">
        <v>61</v>
      </c>
      <c r="C15" s="98">
        <v>0</v>
      </c>
      <c r="D15" s="98">
        <v>4</v>
      </c>
      <c r="E15" s="98">
        <v>0</v>
      </c>
      <c r="F15" s="99">
        <f t="shared" si="0"/>
        <v>65</v>
      </c>
    </row>
    <row r="16" spans="1:6" ht="27.95" customHeight="1" x14ac:dyDescent="0.2">
      <c r="A16" s="97" t="s">
        <v>71</v>
      </c>
      <c r="B16" s="98">
        <v>55</v>
      </c>
      <c r="C16" s="98">
        <v>1</v>
      </c>
      <c r="D16" s="98">
        <v>1</v>
      </c>
      <c r="E16" s="98">
        <v>0</v>
      </c>
      <c r="F16" s="99">
        <f t="shared" si="0"/>
        <v>57</v>
      </c>
    </row>
    <row r="17" spans="1:8" ht="27.95" customHeight="1" x14ac:dyDescent="0.2">
      <c r="A17" s="97" t="s">
        <v>72</v>
      </c>
      <c r="B17" s="98">
        <v>34</v>
      </c>
      <c r="C17" s="98">
        <v>1</v>
      </c>
      <c r="D17" s="98">
        <v>0</v>
      </c>
      <c r="E17" s="98">
        <v>0</v>
      </c>
      <c r="F17" s="99">
        <f t="shared" si="0"/>
        <v>35</v>
      </c>
    </row>
    <row r="18" spans="1:8" ht="27.95" customHeight="1" x14ac:dyDescent="0.2">
      <c r="A18" s="97" t="s">
        <v>73</v>
      </c>
      <c r="B18" s="98">
        <v>37</v>
      </c>
      <c r="C18" s="98">
        <v>1</v>
      </c>
      <c r="D18" s="98">
        <v>1</v>
      </c>
      <c r="E18" s="98">
        <v>0</v>
      </c>
      <c r="F18" s="99">
        <f t="shared" si="0"/>
        <v>39</v>
      </c>
    </row>
    <row r="19" spans="1:8" ht="27.95" customHeight="1" x14ac:dyDescent="0.2">
      <c r="A19" s="97" t="s">
        <v>74</v>
      </c>
      <c r="B19" s="98">
        <v>35</v>
      </c>
      <c r="C19" s="98">
        <v>0</v>
      </c>
      <c r="D19" s="98">
        <v>2</v>
      </c>
      <c r="E19" s="98">
        <v>0</v>
      </c>
      <c r="F19" s="99">
        <f t="shared" si="0"/>
        <v>37</v>
      </c>
    </row>
    <row r="20" spans="1:8" ht="27.95" customHeight="1" x14ac:dyDescent="0.2">
      <c r="A20" s="97" t="s">
        <v>75</v>
      </c>
      <c r="B20" s="98">
        <v>23</v>
      </c>
      <c r="C20" s="98">
        <v>1</v>
      </c>
      <c r="D20" s="98">
        <v>0</v>
      </c>
      <c r="E20" s="98">
        <v>0</v>
      </c>
      <c r="F20" s="98">
        <f t="shared" si="0"/>
        <v>24</v>
      </c>
    </row>
    <row r="21" spans="1:8" ht="27.95" customHeight="1" x14ac:dyDescent="0.2">
      <c r="A21" s="97" t="s">
        <v>76</v>
      </c>
      <c r="B21" s="98">
        <v>13</v>
      </c>
      <c r="C21" s="98">
        <v>0</v>
      </c>
      <c r="D21" s="98">
        <v>0</v>
      </c>
      <c r="E21" s="98">
        <v>0</v>
      </c>
      <c r="F21" s="98">
        <f t="shared" si="0"/>
        <v>13</v>
      </c>
    </row>
    <row r="22" spans="1:8" ht="27.95" customHeight="1" x14ac:dyDescent="0.2">
      <c r="A22" s="97" t="s">
        <v>77</v>
      </c>
      <c r="B22" s="98">
        <v>11</v>
      </c>
      <c r="C22" s="98">
        <v>0</v>
      </c>
      <c r="D22" s="98">
        <v>0</v>
      </c>
      <c r="E22" s="98">
        <v>0</v>
      </c>
      <c r="F22" s="98">
        <f t="shared" si="0"/>
        <v>11</v>
      </c>
    </row>
    <row r="23" spans="1:8" ht="27.95" customHeight="1" x14ac:dyDescent="0.2">
      <c r="A23" s="97" t="s">
        <v>78</v>
      </c>
      <c r="B23" s="98">
        <v>5</v>
      </c>
      <c r="C23" s="98">
        <v>0</v>
      </c>
      <c r="D23" s="98">
        <v>0</v>
      </c>
      <c r="E23" s="98">
        <v>0</v>
      </c>
      <c r="F23" s="98">
        <f t="shared" si="0"/>
        <v>5</v>
      </c>
    </row>
    <row r="24" spans="1:8" ht="27.95" customHeight="1" x14ac:dyDescent="0.2">
      <c r="A24" s="97" t="s">
        <v>79</v>
      </c>
      <c r="B24" s="98">
        <v>2</v>
      </c>
      <c r="C24" s="98">
        <v>0</v>
      </c>
      <c r="D24" s="98">
        <v>1</v>
      </c>
      <c r="E24" s="98">
        <v>0</v>
      </c>
      <c r="F24" s="98">
        <f t="shared" si="0"/>
        <v>3</v>
      </c>
    </row>
    <row r="25" spans="1:8" ht="27.95" customHeight="1" x14ac:dyDescent="0.2">
      <c r="A25" s="97" t="s">
        <v>80</v>
      </c>
      <c r="B25" s="98">
        <v>0</v>
      </c>
      <c r="C25" s="98">
        <v>0</v>
      </c>
      <c r="D25" s="98">
        <v>0</v>
      </c>
      <c r="E25" s="98">
        <v>0</v>
      </c>
      <c r="F25" s="98">
        <f t="shared" si="0"/>
        <v>0</v>
      </c>
    </row>
    <row r="26" spans="1:8" ht="27.95" customHeight="1" x14ac:dyDescent="0.2">
      <c r="A26" s="97" t="s">
        <v>81</v>
      </c>
      <c r="B26" s="98">
        <v>1</v>
      </c>
      <c r="C26" s="98">
        <v>0</v>
      </c>
      <c r="D26" s="98">
        <v>0</v>
      </c>
      <c r="E26" s="98">
        <v>0</v>
      </c>
      <c r="F26" s="98">
        <f t="shared" si="0"/>
        <v>1</v>
      </c>
    </row>
    <row r="27" spans="1:8" ht="27.95" customHeight="1" x14ac:dyDescent="0.2">
      <c r="A27" s="97" t="s">
        <v>82</v>
      </c>
      <c r="B27" s="98">
        <v>0</v>
      </c>
      <c r="C27" s="98">
        <v>1</v>
      </c>
      <c r="D27" s="98">
        <v>0</v>
      </c>
      <c r="E27" s="98">
        <v>0</v>
      </c>
      <c r="F27" s="98">
        <f t="shared" si="0"/>
        <v>1</v>
      </c>
    </row>
    <row r="28" spans="1:8" ht="15" customHeight="1" thickBot="1" x14ac:dyDescent="0.25">
      <c r="A28" s="100"/>
      <c r="B28" s="101"/>
      <c r="C28" s="101"/>
      <c r="D28" s="101"/>
      <c r="E28" s="101"/>
      <c r="F28" s="101"/>
    </row>
    <row r="29" spans="1:8" ht="35.25" customHeight="1" thickBot="1" x14ac:dyDescent="0.25">
      <c r="A29" s="102" t="s">
        <v>125</v>
      </c>
      <c r="B29" s="103">
        <f>SUM(B12:B28)</f>
        <v>444</v>
      </c>
      <c r="C29" s="103">
        <f>SUM(C12:C28)</f>
        <v>13</v>
      </c>
      <c r="D29" s="103">
        <f>SUM(D12:D28)</f>
        <v>16</v>
      </c>
      <c r="E29" s="103">
        <f>SUM(E12:E28)</f>
        <v>0</v>
      </c>
      <c r="F29" s="104">
        <f>SUM(B29:E29)</f>
        <v>473</v>
      </c>
    </row>
    <row r="30" spans="1:8" ht="15" customHeight="1" x14ac:dyDescent="0.2">
      <c r="A30" s="105"/>
      <c r="B30" s="106"/>
      <c r="C30" s="106"/>
      <c r="D30" s="106"/>
      <c r="E30" s="106"/>
      <c r="F30" s="106"/>
    </row>
    <row r="31" spans="1:8" ht="27.95" customHeight="1" x14ac:dyDescent="0.2">
      <c r="A31" s="97" t="s">
        <v>83</v>
      </c>
      <c r="B31" s="98">
        <v>7</v>
      </c>
      <c r="C31" s="98">
        <v>0</v>
      </c>
      <c r="D31" s="98">
        <v>0</v>
      </c>
      <c r="E31" s="98">
        <v>0</v>
      </c>
      <c r="F31" s="98">
        <f>Tabla12[[#This Row],[CAIDA DE PERSONA]]+Tabla12[[#This Row],[VOLCADURAS]]+Tabla12[[#This Row],[ATROPELLOS]]+Tabla12[[#This Row],[CHOQUES]]</f>
        <v>7</v>
      </c>
    </row>
    <row r="32" spans="1:8" ht="27.95" customHeight="1" x14ac:dyDescent="0.2">
      <c r="A32" s="97" t="s">
        <v>84</v>
      </c>
      <c r="B32" s="98">
        <v>2</v>
      </c>
      <c r="C32" s="98">
        <v>0</v>
      </c>
      <c r="D32" s="107">
        <v>0</v>
      </c>
      <c r="E32" s="98">
        <v>0</v>
      </c>
      <c r="F32" s="98">
        <f>Tabla12[[#This Row],[CAIDA DE PERSONA]]+Tabla12[[#This Row],[VOLCADURAS]]+Tabla12[[#This Row],[ATROPELLOS]]+Tabla12[[#This Row],[CHOQUES]]</f>
        <v>2</v>
      </c>
      <c r="H32" s="24"/>
    </row>
    <row r="33" spans="1:8" ht="27.95" customHeight="1" x14ac:dyDescent="0.2">
      <c r="A33" s="97" t="s">
        <v>85</v>
      </c>
      <c r="B33" s="98">
        <v>0</v>
      </c>
      <c r="C33" s="98">
        <v>0</v>
      </c>
      <c r="D33" s="107">
        <v>0</v>
      </c>
      <c r="E33" s="98">
        <v>0</v>
      </c>
      <c r="F33" s="98">
        <f>Tabla12[[#This Row],[CAIDA DE PERSONA]]+Tabla12[[#This Row],[VOLCADURAS]]+Tabla12[[#This Row],[ATROPELLOS]]+Tabla12[[#This Row],[CHOQUES]]</f>
        <v>0</v>
      </c>
      <c r="H33" s="24"/>
    </row>
    <row r="34" spans="1:8" ht="27.95" customHeight="1" x14ac:dyDescent="0.2">
      <c r="A34" s="97" t="s">
        <v>86</v>
      </c>
      <c r="B34" s="98">
        <v>1</v>
      </c>
      <c r="C34" s="98">
        <v>1</v>
      </c>
      <c r="D34" s="98">
        <v>0</v>
      </c>
      <c r="E34" s="98">
        <v>0</v>
      </c>
      <c r="F34" s="98">
        <f>Tabla12[[#This Row],[CAIDA DE PERSONA]]+Tabla12[[#This Row],[VOLCADURAS]]+Tabla12[[#This Row],[ATROPELLOS]]+Tabla12[[#This Row],[CHOQUES]]</f>
        <v>2</v>
      </c>
      <c r="H34" s="24"/>
    </row>
    <row r="35" spans="1:8" ht="15" customHeight="1" thickBot="1" x14ac:dyDescent="0.25">
      <c r="A35" s="108"/>
      <c r="B35" s="101"/>
      <c r="C35" s="101"/>
      <c r="D35" s="101"/>
      <c r="E35" s="101"/>
      <c r="F35" s="101"/>
    </row>
    <row r="36" spans="1:8" ht="30.95" customHeight="1" thickBot="1" x14ac:dyDescent="0.25">
      <c r="A36" s="102" t="s">
        <v>87</v>
      </c>
      <c r="B36" s="103">
        <f>SUM(B31:B35)</f>
        <v>10</v>
      </c>
      <c r="C36" s="103">
        <f>SUM(C31:C35)</f>
        <v>1</v>
      </c>
      <c r="D36" s="103">
        <f>SUM(D31:D35)</f>
        <v>0</v>
      </c>
      <c r="E36" s="103">
        <f>SUM(E31:E35)</f>
        <v>0</v>
      </c>
      <c r="F36" s="104">
        <f>SUM(B36:E36)</f>
        <v>11</v>
      </c>
      <c r="H36" s="31"/>
    </row>
    <row r="37" spans="1:8" ht="21.75" customHeight="1" thickBot="1" x14ac:dyDescent="0.25">
      <c r="A37" s="109"/>
      <c r="B37" s="110"/>
      <c r="C37" s="110"/>
      <c r="D37" s="110"/>
      <c r="E37" s="110"/>
      <c r="F37" s="110"/>
    </row>
    <row r="38" spans="1:8" ht="30.95" customHeight="1" thickBot="1" x14ac:dyDescent="0.25">
      <c r="A38" s="111" t="s">
        <v>88</v>
      </c>
      <c r="B38" s="112">
        <v>19</v>
      </c>
      <c r="C38" s="112">
        <v>0</v>
      </c>
      <c r="D38" s="113"/>
      <c r="E38" s="113"/>
      <c r="F38" s="114">
        <f>B38+C38+D38+E38</f>
        <v>19</v>
      </c>
    </row>
    <row r="39" spans="1:8" ht="30.95" customHeight="1" x14ac:dyDescent="0.2">
      <c r="A39" s="111" t="s">
        <v>5</v>
      </c>
      <c r="B39" s="113">
        <f>B36+B29+B38</f>
        <v>473</v>
      </c>
      <c r="C39" s="113">
        <f>C38+C36+C29</f>
        <v>14</v>
      </c>
      <c r="D39" s="113">
        <f>D38+D36+D29</f>
        <v>16</v>
      </c>
      <c r="E39" s="113">
        <f>E38+E36+E29</f>
        <v>0</v>
      </c>
      <c r="F39" s="114">
        <f>B39+C39+D39+E39</f>
        <v>503</v>
      </c>
    </row>
    <row r="40" spans="1:8" ht="18.75" customHeight="1" x14ac:dyDescent="0.2">
      <c r="A40" s="23"/>
      <c r="B40" s="24"/>
      <c r="C40" s="24"/>
      <c r="D40" s="24"/>
      <c r="E40" s="24"/>
      <c r="F40" s="24"/>
    </row>
    <row r="41" spans="1:8" ht="30.95" customHeight="1" x14ac:dyDescent="0.2">
      <c r="A41" s="383" t="s">
        <v>217</v>
      </c>
      <c r="B41" s="383"/>
      <c r="C41" s="383"/>
      <c r="D41" s="383"/>
      <c r="E41" s="383"/>
      <c r="F41" s="383"/>
    </row>
    <row r="42" spans="1:8" ht="30.95" customHeight="1" x14ac:dyDescent="0.2">
      <c r="A42" s="26"/>
      <c r="B42" s="26"/>
      <c r="C42" s="26"/>
      <c r="D42" s="26"/>
      <c r="E42" s="26"/>
      <c r="F42" s="26"/>
    </row>
    <row r="43" spans="1:8" ht="30.95" customHeight="1" x14ac:dyDescent="0.2">
      <c r="A43" s="26"/>
      <c r="B43" s="26"/>
      <c r="C43" s="26"/>
      <c r="D43" s="26"/>
      <c r="E43" s="26"/>
      <c r="F43" s="26"/>
    </row>
    <row r="44" spans="1:8" ht="30.95" customHeight="1" x14ac:dyDescent="0.2">
      <c r="A44" s="27"/>
      <c r="B44" s="27"/>
      <c r="C44" s="27"/>
      <c r="D44" s="27"/>
      <c r="E44" s="27"/>
      <c r="F44" s="27"/>
    </row>
    <row r="45" spans="1:8" ht="30.95" customHeight="1" x14ac:dyDescent="0.2">
      <c r="A45" s="28"/>
      <c r="B45" s="28"/>
      <c r="C45" s="28"/>
      <c r="D45" s="28"/>
      <c r="E45" s="28"/>
      <c r="F45" s="28"/>
    </row>
    <row r="46" spans="1:8" ht="30.95" customHeight="1" x14ac:dyDescent="0.2">
      <c r="A46" s="29"/>
      <c r="B46" s="29"/>
      <c r="C46" s="29"/>
      <c r="D46" s="29"/>
      <c r="E46" s="29"/>
      <c r="F46" s="29"/>
    </row>
    <row r="47" spans="1:8" ht="30.95" customHeight="1" x14ac:dyDescent="0.2">
      <c r="A47" s="23"/>
      <c r="B47" s="24"/>
      <c r="C47" s="24"/>
      <c r="D47" s="24"/>
      <c r="E47" s="24"/>
      <c r="F47" s="24"/>
    </row>
    <row r="48" spans="1:8" ht="30.95" customHeight="1" x14ac:dyDescent="0.2">
      <c r="A48" s="23"/>
      <c r="B48" s="24"/>
      <c r="C48" s="24"/>
      <c r="D48" s="24"/>
      <c r="E48" s="24"/>
      <c r="F48" s="24"/>
    </row>
    <row r="49" spans="1:6" ht="30.95" customHeight="1" x14ac:dyDescent="0.2">
      <c r="A49" s="23"/>
      <c r="B49" s="24"/>
      <c r="C49" s="24"/>
      <c r="D49" s="24"/>
      <c r="E49" s="24"/>
      <c r="F49" s="24"/>
    </row>
    <row r="50" spans="1:6" ht="30.95" customHeight="1" x14ac:dyDescent="0.2">
      <c r="A50" s="23"/>
      <c r="B50" s="24"/>
      <c r="C50" s="24"/>
      <c r="D50" s="24"/>
      <c r="E50" s="24"/>
      <c r="F50" s="24"/>
    </row>
    <row r="51" spans="1:6" ht="30.95" customHeight="1" x14ac:dyDescent="0.2">
      <c r="A51" s="23"/>
      <c r="B51" s="24"/>
      <c r="C51" s="24"/>
      <c r="D51" s="24"/>
      <c r="E51" s="24"/>
      <c r="F51" s="24"/>
    </row>
    <row r="52" spans="1:6" ht="30.95" customHeight="1" x14ac:dyDescent="0.2">
      <c r="A52" s="30"/>
      <c r="B52" s="22"/>
      <c r="C52" s="22"/>
      <c r="D52" s="22"/>
      <c r="E52" s="22"/>
      <c r="F52" s="22"/>
    </row>
    <row r="53" spans="1:6" ht="30.95" customHeight="1" x14ac:dyDescent="0.2">
      <c r="A53" s="23"/>
      <c r="B53" s="24"/>
      <c r="C53" s="24"/>
      <c r="D53" s="24"/>
      <c r="E53" s="24"/>
      <c r="F53" s="24"/>
    </row>
    <row r="54" spans="1:6" ht="30.95" customHeight="1" x14ac:dyDescent="0.2">
      <c r="A54" s="23"/>
      <c r="B54" s="24"/>
      <c r="C54" s="24"/>
      <c r="D54" s="24"/>
      <c r="E54" s="24"/>
      <c r="F54" s="24"/>
    </row>
    <row r="55" spans="1:6" ht="30.95" customHeight="1" x14ac:dyDescent="0.2">
      <c r="A55" s="25"/>
      <c r="B55" s="24"/>
      <c r="C55" s="24"/>
      <c r="D55" s="24"/>
      <c r="E55" s="24"/>
      <c r="F55" s="24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horizontalDpi="4294967295" verticalDpi="4294967295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view="pageLayout" topLeftCell="A37" zoomScaleNormal="100" workbookViewId="0">
      <selection activeCell="E15" sqref="E15"/>
    </sheetView>
  </sheetViews>
  <sheetFormatPr baseColWidth="10" defaultRowHeight="12.75" x14ac:dyDescent="0.2"/>
  <cols>
    <col min="1" max="1" width="5.7109375" style="16" customWidth="1"/>
    <col min="2" max="2" width="22.5703125" style="16" customWidth="1"/>
    <col min="3" max="3" width="14.8554687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8" spans="2:7" ht="8.25" customHeight="1" thickBot="1" x14ac:dyDescent="0.25"/>
    <row r="9" spans="2:7" ht="30" customHeight="1" thickBot="1" x14ac:dyDescent="0.4">
      <c r="B9" s="384" t="s">
        <v>208</v>
      </c>
      <c r="C9" s="385"/>
      <c r="D9" s="385"/>
      <c r="E9" s="385"/>
      <c r="F9" s="385"/>
      <c r="G9" s="386"/>
    </row>
    <row r="10" spans="2:7" x14ac:dyDescent="0.2">
      <c r="B10" s="115"/>
      <c r="C10" s="115"/>
      <c r="D10" s="115"/>
      <c r="E10" s="115"/>
      <c r="F10" s="115"/>
      <c r="G10" s="115"/>
    </row>
    <row r="11" spans="2:7" ht="30" customHeight="1" x14ac:dyDescent="0.2">
      <c r="B11" s="116" t="s">
        <v>39</v>
      </c>
      <c r="C11" s="116" t="s">
        <v>1</v>
      </c>
      <c r="D11" s="116" t="s">
        <v>2</v>
      </c>
      <c r="E11" s="116" t="s">
        <v>3</v>
      </c>
      <c r="F11" s="116" t="s">
        <v>40</v>
      </c>
      <c r="G11" s="117" t="s">
        <v>17</v>
      </c>
    </row>
    <row r="12" spans="2:7" ht="27.95" customHeight="1" x14ac:dyDescent="0.2">
      <c r="B12" s="97" t="s">
        <v>41</v>
      </c>
      <c r="C12" s="256">
        <v>6</v>
      </c>
      <c r="D12" s="256">
        <v>0</v>
      </c>
      <c r="E12" s="256">
        <v>0</v>
      </c>
      <c r="F12" s="256">
        <v>0</v>
      </c>
      <c r="G12" s="118">
        <f t="shared" ref="G12:G35" si="0">SUM(C12:F12)</f>
        <v>6</v>
      </c>
    </row>
    <row r="13" spans="2:7" ht="27.95" customHeight="1" x14ac:dyDescent="0.2">
      <c r="B13" s="97" t="s">
        <v>42</v>
      </c>
      <c r="C13" s="256">
        <v>11</v>
      </c>
      <c r="D13" s="256">
        <v>0</v>
      </c>
      <c r="E13" s="256">
        <v>1</v>
      </c>
      <c r="F13" s="256">
        <v>0</v>
      </c>
      <c r="G13" s="118">
        <f t="shared" si="0"/>
        <v>12</v>
      </c>
    </row>
    <row r="14" spans="2:7" ht="27.95" customHeight="1" x14ac:dyDescent="0.2">
      <c r="B14" s="97" t="s">
        <v>43</v>
      </c>
      <c r="C14" s="256">
        <v>3</v>
      </c>
      <c r="D14" s="256">
        <v>1</v>
      </c>
      <c r="E14" s="256">
        <v>1</v>
      </c>
      <c r="F14" s="256">
        <v>0</v>
      </c>
      <c r="G14" s="118">
        <f t="shared" si="0"/>
        <v>5</v>
      </c>
    </row>
    <row r="15" spans="2:7" ht="27.95" customHeight="1" x14ac:dyDescent="0.2">
      <c r="B15" s="97" t="s">
        <v>44</v>
      </c>
      <c r="C15" s="256">
        <v>2</v>
      </c>
      <c r="D15" s="256">
        <v>0</v>
      </c>
      <c r="E15" s="256">
        <v>0</v>
      </c>
      <c r="F15" s="256">
        <v>0</v>
      </c>
      <c r="G15" s="118">
        <f t="shared" si="0"/>
        <v>2</v>
      </c>
    </row>
    <row r="16" spans="2:7" ht="27.95" customHeight="1" x14ac:dyDescent="0.2">
      <c r="B16" s="97" t="s">
        <v>45</v>
      </c>
      <c r="C16" s="256">
        <v>3</v>
      </c>
      <c r="D16" s="256">
        <v>1</v>
      </c>
      <c r="E16" s="256">
        <v>0</v>
      </c>
      <c r="F16" s="256">
        <v>0</v>
      </c>
      <c r="G16" s="118">
        <f t="shared" si="0"/>
        <v>4</v>
      </c>
    </row>
    <row r="17" spans="2:7" ht="27.95" customHeight="1" x14ac:dyDescent="0.2">
      <c r="B17" s="97" t="s">
        <v>46</v>
      </c>
      <c r="C17" s="256">
        <v>1</v>
      </c>
      <c r="D17" s="256">
        <v>0</v>
      </c>
      <c r="E17" s="256">
        <v>0</v>
      </c>
      <c r="F17" s="256">
        <v>0</v>
      </c>
      <c r="G17" s="118">
        <f t="shared" si="0"/>
        <v>1</v>
      </c>
    </row>
    <row r="18" spans="2:7" ht="27.95" customHeight="1" x14ac:dyDescent="0.2">
      <c r="B18" s="97" t="s">
        <v>47</v>
      </c>
      <c r="C18" s="256">
        <v>3</v>
      </c>
      <c r="D18" s="256">
        <v>0</v>
      </c>
      <c r="E18" s="256">
        <v>1</v>
      </c>
      <c r="F18" s="256">
        <v>0</v>
      </c>
      <c r="G18" s="118">
        <f t="shared" si="0"/>
        <v>4</v>
      </c>
    </row>
    <row r="19" spans="2:7" ht="27.95" customHeight="1" x14ac:dyDescent="0.2">
      <c r="B19" s="97" t="s">
        <v>48</v>
      </c>
      <c r="C19" s="256">
        <v>8</v>
      </c>
      <c r="D19" s="256">
        <v>0</v>
      </c>
      <c r="E19" s="256">
        <v>0</v>
      </c>
      <c r="F19" s="256">
        <v>0</v>
      </c>
      <c r="G19" s="118">
        <f t="shared" si="0"/>
        <v>8</v>
      </c>
    </row>
    <row r="20" spans="2:7" ht="27.95" customHeight="1" x14ac:dyDescent="0.2">
      <c r="B20" s="97" t="s">
        <v>49</v>
      </c>
      <c r="C20" s="256">
        <v>13</v>
      </c>
      <c r="D20" s="256">
        <v>2</v>
      </c>
      <c r="E20" s="256">
        <v>1</v>
      </c>
      <c r="F20" s="256">
        <v>0</v>
      </c>
      <c r="G20" s="118">
        <f t="shared" si="0"/>
        <v>16</v>
      </c>
    </row>
    <row r="21" spans="2:7" ht="27.95" customHeight="1" x14ac:dyDescent="0.2">
      <c r="B21" s="97" t="s">
        <v>50</v>
      </c>
      <c r="C21" s="256">
        <v>14</v>
      </c>
      <c r="D21" s="256">
        <v>0</v>
      </c>
      <c r="E21" s="256">
        <v>2</v>
      </c>
      <c r="F21" s="256">
        <v>0</v>
      </c>
      <c r="G21" s="118">
        <f t="shared" si="0"/>
        <v>16</v>
      </c>
    </row>
    <row r="22" spans="2:7" ht="27.95" customHeight="1" x14ac:dyDescent="0.2">
      <c r="B22" s="97" t="s">
        <v>51</v>
      </c>
      <c r="C22" s="256">
        <v>10</v>
      </c>
      <c r="D22" s="256">
        <v>1</v>
      </c>
      <c r="E22" s="256">
        <v>2</v>
      </c>
      <c r="F22" s="256">
        <v>0</v>
      </c>
      <c r="G22" s="119">
        <f t="shared" si="0"/>
        <v>13</v>
      </c>
    </row>
    <row r="23" spans="2:7" ht="27.95" customHeight="1" x14ac:dyDescent="0.2">
      <c r="B23" s="97" t="s">
        <v>52</v>
      </c>
      <c r="C23" s="256">
        <v>15</v>
      </c>
      <c r="D23" s="256">
        <v>0</v>
      </c>
      <c r="E23" s="256">
        <v>0</v>
      </c>
      <c r="F23" s="256">
        <v>0</v>
      </c>
      <c r="G23" s="119">
        <f t="shared" si="0"/>
        <v>15</v>
      </c>
    </row>
    <row r="24" spans="2:7" ht="27.95" customHeight="1" x14ac:dyDescent="0.2">
      <c r="B24" s="97" t="s">
        <v>53</v>
      </c>
      <c r="C24" s="256">
        <v>16</v>
      </c>
      <c r="D24" s="256">
        <v>0</v>
      </c>
      <c r="E24" s="256">
        <v>0</v>
      </c>
      <c r="F24" s="256">
        <v>0</v>
      </c>
      <c r="G24" s="119">
        <f t="shared" si="0"/>
        <v>16</v>
      </c>
    </row>
    <row r="25" spans="2:7" ht="27.95" customHeight="1" x14ac:dyDescent="0.2">
      <c r="B25" s="97" t="s">
        <v>54</v>
      </c>
      <c r="C25" s="256">
        <v>19</v>
      </c>
      <c r="D25" s="256">
        <v>0</v>
      </c>
      <c r="E25" s="256">
        <v>0</v>
      </c>
      <c r="F25" s="256">
        <v>0</v>
      </c>
      <c r="G25" s="119">
        <f t="shared" si="0"/>
        <v>19</v>
      </c>
    </row>
    <row r="26" spans="2:7" ht="27.95" customHeight="1" x14ac:dyDescent="0.2">
      <c r="B26" s="97" t="s">
        <v>55</v>
      </c>
      <c r="C26" s="256">
        <v>33</v>
      </c>
      <c r="D26" s="256">
        <v>0</v>
      </c>
      <c r="E26" s="256">
        <v>0</v>
      </c>
      <c r="F26" s="256">
        <v>0</v>
      </c>
      <c r="G26" s="119">
        <f t="shared" si="0"/>
        <v>33</v>
      </c>
    </row>
    <row r="27" spans="2:7" ht="27.95" customHeight="1" x14ac:dyDescent="0.2">
      <c r="B27" s="97" t="s">
        <v>56</v>
      </c>
      <c r="C27" s="256">
        <v>10</v>
      </c>
      <c r="D27" s="256">
        <v>1</v>
      </c>
      <c r="E27" s="256">
        <v>0</v>
      </c>
      <c r="F27" s="256">
        <v>0</v>
      </c>
      <c r="G27" s="119">
        <f t="shared" si="0"/>
        <v>11</v>
      </c>
    </row>
    <row r="28" spans="2:7" ht="27.95" customHeight="1" x14ac:dyDescent="0.2">
      <c r="B28" s="97" t="s">
        <v>57</v>
      </c>
      <c r="C28" s="256">
        <v>16</v>
      </c>
      <c r="D28" s="256">
        <v>3</v>
      </c>
      <c r="E28" s="256">
        <v>0</v>
      </c>
      <c r="F28" s="256">
        <v>0</v>
      </c>
      <c r="G28" s="119">
        <f t="shared" si="0"/>
        <v>19</v>
      </c>
    </row>
    <row r="29" spans="2:7" ht="27.95" customHeight="1" x14ac:dyDescent="0.2">
      <c r="B29" s="97" t="s">
        <v>58</v>
      </c>
      <c r="C29" s="256">
        <v>13</v>
      </c>
      <c r="D29" s="256">
        <v>2</v>
      </c>
      <c r="E29" s="256">
        <v>0</v>
      </c>
      <c r="F29" s="256">
        <v>0</v>
      </c>
      <c r="G29" s="119">
        <f t="shared" si="0"/>
        <v>15</v>
      </c>
    </row>
    <row r="30" spans="2:7" ht="27.95" customHeight="1" x14ac:dyDescent="0.2">
      <c r="B30" s="97" t="s">
        <v>59</v>
      </c>
      <c r="C30" s="256">
        <v>17</v>
      </c>
      <c r="D30" s="256">
        <v>2</v>
      </c>
      <c r="E30" s="256">
        <v>1</v>
      </c>
      <c r="F30" s="256">
        <v>0</v>
      </c>
      <c r="G30" s="119">
        <f t="shared" si="0"/>
        <v>20</v>
      </c>
    </row>
    <row r="31" spans="2:7" ht="27.95" customHeight="1" x14ac:dyDescent="0.2">
      <c r="B31" s="97" t="s">
        <v>60</v>
      </c>
      <c r="C31" s="256">
        <v>15</v>
      </c>
      <c r="D31" s="256">
        <v>0</v>
      </c>
      <c r="E31" s="256">
        <v>0</v>
      </c>
      <c r="F31" s="256">
        <v>0</v>
      </c>
      <c r="G31" s="118">
        <f t="shared" si="0"/>
        <v>15</v>
      </c>
    </row>
    <row r="32" spans="2:7" ht="27.95" customHeight="1" x14ac:dyDescent="0.2">
      <c r="B32" s="97" t="s">
        <v>61</v>
      </c>
      <c r="C32" s="256">
        <v>6</v>
      </c>
      <c r="D32" s="256">
        <v>1</v>
      </c>
      <c r="E32" s="256">
        <v>2</v>
      </c>
      <c r="F32" s="256">
        <v>0</v>
      </c>
      <c r="G32" s="118">
        <f t="shared" si="0"/>
        <v>9</v>
      </c>
    </row>
    <row r="33" spans="2:7" ht="27.95" customHeight="1" x14ac:dyDescent="0.2">
      <c r="B33" s="97" t="s">
        <v>62</v>
      </c>
      <c r="C33" s="256">
        <v>7</v>
      </c>
      <c r="D33" s="256">
        <v>0</v>
      </c>
      <c r="E33" s="256">
        <v>0</v>
      </c>
      <c r="F33" s="256">
        <v>0</v>
      </c>
      <c r="G33" s="118">
        <f t="shared" si="0"/>
        <v>7</v>
      </c>
    </row>
    <row r="34" spans="2:7" ht="27.95" customHeight="1" x14ac:dyDescent="0.2">
      <c r="B34" s="97" t="s">
        <v>63</v>
      </c>
      <c r="C34" s="256">
        <v>11</v>
      </c>
      <c r="D34" s="256">
        <v>0</v>
      </c>
      <c r="E34" s="256">
        <v>0</v>
      </c>
      <c r="F34" s="256">
        <v>0</v>
      </c>
      <c r="G34" s="118">
        <f t="shared" si="0"/>
        <v>11</v>
      </c>
    </row>
    <row r="35" spans="2:7" ht="27.95" customHeight="1" x14ac:dyDescent="0.2">
      <c r="B35" s="120" t="s">
        <v>64</v>
      </c>
      <c r="C35" s="256">
        <v>11</v>
      </c>
      <c r="D35" s="256">
        <v>0</v>
      </c>
      <c r="E35" s="256">
        <v>1</v>
      </c>
      <c r="F35" s="256">
        <v>0</v>
      </c>
      <c r="G35" s="118">
        <f t="shared" si="0"/>
        <v>12</v>
      </c>
    </row>
    <row r="36" spans="2:7" s="35" customFormat="1" ht="5.25" customHeight="1" thickBot="1" x14ac:dyDescent="0.25">
      <c r="B36" s="100"/>
      <c r="C36" s="101"/>
      <c r="D36" s="101"/>
      <c r="E36" s="101"/>
      <c r="F36" s="101"/>
      <c r="G36" s="121" t="s">
        <v>65</v>
      </c>
    </row>
    <row r="37" spans="2:7" ht="27.95" customHeight="1" thickTop="1" x14ac:dyDescent="0.2">
      <c r="B37" s="257" t="s">
        <v>5</v>
      </c>
      <c r="C37" s="258">
        <f>SUM(C12:C36)</f>
        <v>263</v>
      </c>
      <c r="D37" s="258">
        <f>SUM(D12:D36)</f>
        <v>14</v>
      </c>
      <c r="E37" s="258">
        <f>SUM(E12:E36)</f>
        <v>12</v>
      </c>
      <c r="F37" s="258">
        <f>SUM(F12:F35)</f>
        <v>0</v>
      </c>
      <c r="G37" s="259">
        <f>SUM(C37:F37)</f>
        <v>289</v>
      </c>
    </row>
    <row r="38" spans="2:7" ht="27.95" customHeight="1" x14ac:dyDescent="0.2">
      <c r="B38" s="122"/>
      <c r="C38" s="123"/>
      <c r="D38" s="123"/>
      <c r="E38" s="123"/>
      <c r="F38" s="123"/>
      <c r="G38" s="110"/>
    </row>
    <row r="39" spans="2:7" ht="27.95" customHeight="1" x14ac:dyDescent="0.2">
      <c r="B39" s="109"/>
      <c r="C39" s="110"/>
      <c r="D39" s="110"/>
      <c r="E39" s="110"/>
      <c r="F39" s="110"/>
      <c r="G39" s="110"/>
    </row>
    <row r="40" spans="2:7" ht="8.25" customHeight="1" x14ac:dyDescent="0.2">
      <c r="B40" s="122"/>
      <c r="C40" s="122"/>
      <c r="D40" s="122"/>
      <c r="E40" s="123"/>
      <c r="F40" s="123"/>
      <c r="G40" s="110"/>
    </row>
    <row r="41" spans="2:7" ht="23.25" customHeight="1" x14ac:dyDescent="0.2">
      <c r="B41" s="109"/>
      <c r="C41" s="110"/>
      <c r="D41" s="110"/>
      <c r="E41" s="110"/>
      <c r="F41" s="110"/>
      <c r="G41" s="110"/>
    </row>
    <row r="42" spans="2:7" ht="30.95" customHeight="1" x14ac:dyDescent="0.2">
      <c r="B42" s="109"/>
      <c r="C42" s="110"/>
      <c r="D42" s="110"/>
      <c r="E42" s="110"/>
      <c r="F42" s="110"/>
      <c r="G42" s="110"/>
    </row>
    <row r="43" spans="2:7" ht="30.95" customHeight="1" x14ac:dyDescent="0.2">
      <c r="B43" s="124"/>
      <c r="C43" s="110"/>
      <c r="D43" s="110"/>
      <c r="E43" s="110"/>
      <c r="F43" s="110"/>
      <c r="G43" s="110"/>
    </row>
    <row r="44" spans="2:7" ht="30.95" customHeight="1" x14ac:dyDescent="0.2">
      <c r="B44" s="125"/>
      <c r="C44" s="125"/>
      <c r="D44" s="125"/>
      <c r="E44" s="125"/>
      <c r="F44" s="125"/>
      <c r="G44" s="110"/>
    </row>
    <row r="45" spans="2:7" ht="30.95" customHeight="1" x14ac:dyDescent="0.2">
      <c r="B45" s="125"/>
      <c r="C45" s="125"/>
      <c r="D45" s="125"/>
      <c r="E45" s="125"/>
      <c r="F45" s="125"/>
      <c r="G45" s="110"/>
    </row>
    <row r="46" spans="2:7" ht="30.95" customHeight="1" x14ac:dyDescent="0.2">
      <c r="B46" s="126"/>
      <c r="C46" s="126"/>
      <c r="D46" s="126"/>
      <c r="E46" s="126"/>
      <c r="F46" s="126"/>
      <c r="G46" s="110"/>
    </row>
    <row r="47" spans="2:7" ht="30.95" customHeight="1" x14ac:dyDescent="0.2">
      <c r="B47" s="127"/>
      <c r="C47" s="127"/>
      <c r="D47" s="127"/>
      <c r="E47" s="127"/>
      <c r="F47" s="127"/>
      <c r="G47" s="110"/>
    </row>
    <row r="48" spans="2:7" ht="30.95" customHeight="1" x14ac:dyDescent="0.2">
      <c r="B48" s="128"/>
      <c r="C48" s="128"/>
      <c r="D48" s="128"/>
      <c r="E48" s="128"/>
      <c r="F48" s="128"/>
      <c r="G48" s="110"/>
    </row>
    <row r="49" spans="2:7" ht="30.95" customHeight="1" x14ac:dyDescent="0.2">
      <c r="B49" s="109"/>
      <c r="C49" s="110"/>
      <c r="D49" s="110"/>
      <c r="E49" s="110"/>
      <c r="F49" s="110"/>
      <c r="G49" s="110"/>
    </row>
    <row r="50" spans="2:7" ht="30.95" customHeight="1" x14ac:dyDescent="0.2">
      <c r="B50" s="109"/>
      <c r="C50" s="110"/>
      <c r="D50" s="110"/>
      <c r="E50" s="110"/>
      <c r="F50" s="110"/>
      <c r="G50" s="110"/>
    </row>
    <row r="51" spans="2:7" ht="30.95" customHeight="1" x14ac:dyDescent="0.2">
      <c r="B51" s="109"/>
      <c r="C51" s="110"/>
      <c r="D51" s="110"/>
      <c r="E51" s="110"/>
      <c r="F51" s="110"/>
      <c r="G51" s="110"/>
    </row>
    <row r="52" spans="2:7" ht="30.95" customHeight="1" x14ac:dyDescent="0.2">
      <c r="B52" s="109"/>
      <c r="C52" s="110"/>
      <c r="D52" s="110"/>
      <c r="E52" s="110"/>
      <c r="F52" s="110"/>
      <c r="G52" s="110"/>
    </row>
    <row r="53" spans="2:7" ht="30.95" customHeight="1" x14ac:dyDescent="0.2">
      <c r="B53" s="109"/>
      <c r="C53" s="110"/>
      <c r="D53" s="110"/>
      <c r="E53" s="110"/>
      <c r="F53" s="110"/>
      <c r="G53" s="110"/>
    </row>
    <row r="54" spans="2:7" ht="30.95" customHeight="1" x14ac:dyDescent="0.2">
      <c r="B54" s="129"/>
      <c r="C54" s="123"/>
      <c r="D54" s="123"/>
      <c r="E54" s="123"/>
      <c r="F54" s="123"/>
      <c r="G54" s="110"/>
    </row>
    <row r="55" spans="2:7" ht="30.95" customHeight="1" x14ac:dyDescent="0.2">
      <c r="B55" s="109"/>
      <c r="C55" s="110"/>
      <c r="D55" s="110"/>
      <c r="E55" s="110"/>
      <c r="F55" s="110"/>
      <c r="G55" s="110"/>
    </row>
    <row r="56" spans="2:7" ht="30.95" customHeight="1" x14ac:dyDescent="0.2">
      <c r="B56" s="23"/>
      <c r="C56" s="24"/>
      <c r="D56" s="24"/>
      <c r="E56" s="24"/>
      <c r="F56" s="24"/>
      <c r="G56" s="24"/>
    </row>
    <row r="57" spans="2:7" ht="30.95" customHeight="1" x14ac:dyDescent="0.2">
      <c r="B57" s="25"/>
      <c r="C57" s="24"/>
      <c r="D57" s="24"/>
      <c r="E57" s="24"/>
      <c r="F57" s="24"/>
      <c r="G57" s="24"/>
    </row>
    <row r="58" spans="2:7" ht="15" x14ac:dyDescent="0.2">
      <c r="B58" s="33"/>
      <c r="C58" s="33"/>
      <c r="D58" s="33"/>
      <c r="E58" s="33"/>
      <c r="F58" s="33"/>
      <c r="G58" s="24"/>
    </row>
    <row r="59" spans="2:7" ht="15" x14ac:dyDescent="0.2">
      <c r="B59" s="33"/>
      <c r="C59" s="33"/>
      <c r="D59" s="33"/>
      <c r="E59" s="33"/>
      <c r="F59" s="33"/>
      <c r="G59" s="24"/>
    </row>
    <row r="60" spans="2:7" ht="15" x14ac:dyDescent="0.2">
      <c r="B60" s="33"/>
      <c r="C60" s="33"/>
      <c r="D60" s="33"/>
      <c r="E60" s="33"/>
      <c r="F60" s="33"/>
      <c r="G60" s="24"/>
    </row>
    <row r="61" spans="2:7" ht="15" x14ac:dyDescent="0.2">
      <c r="B61" s="33"/>
      <c r="C61" s="33"/>
      <c r="D61" s="33"/>
      <c r="E61" s="33"/>
      <c r="F61" s="33"/>
      <c r="G61" s="24"/>
    </row>
    <row r="62" spans="2:7" ht="15" x14ac:dyDescent="0.2">
      <c r="B62" s="33"/>
      <c r="C62" s="33"/>
      <c r="D62" s="33"/>
      <c r="E62" s="33"/>
      <c r="F62" s="33"/>
      <c r="G62" s="24"/>
    </row>
    <row r="63" spans="2:7" ht="15" x14ac:dyDescent="0.2">
      <c r="B63" s="33"/>
      <c r="C63" s="33"/>
      <c r="D63" s="33"/>
      <c r="E63" s="33"/>
      <c r="F63" s="33"/>
      <c r="G63" s="24"/>
    </row>
    <row r="64" spans="2:7" ht="15" x14ac:dyDescent="0.2">
      <c r="B64" s="33"/>
      <c r="C64" s="33"/>
      <c r="D64" s="33"/>
      <c r="E64" s="33"/>
      <c r="F64" s="33"/>
      <c r="G64" s="24"/>
    </row>
    <row r="65" spans="2:7" ht="15" x14ac:dyDescent="0.2">
      <c r="B65" s="33"/>
      <c r="C65" s="33"/>
      <c r="D65" s="33"/>
      <c r="E65" s="33"/>
      <c r="F65" s="33"/>
      <c r="G65" s="24"/>
    </row>
    <row r="66" spans="2:7" ht="15" x14ac:dyDescent="0.2">
      <c r="B66" s="33"/>
      <c r="C66" s="33"/>
      <c r="D66" s="33"/>
      <c r="E66" s="33"/>
      <c r="F66" s="33"/>
      <c r="G66" s="24"/>
    </row>
    <row r="67" spans="2:7" ht="15" x14ac:dyDescent="0.2">
      <c r="B67" s="33"/>
      <c r="C67" s="33"/>
      <c r="D67" s="33"/>
      <c r="E67" s="33"/>
      <c r="F67" s="33"/>
      <c r="G67" s="24"/>
    </row>
    <row r="68" spans="2:7" ht="15" x14ac:dyDescent="0.2">
      <c r="B68" s="33"/>
      <c r="C68" s="33"/>
      <c r="D68" s="33"/>
      <c r="E68" s="33"/>
      <c r="F68" s="33"/>
      <c r="G68" s="24"/>
    </row>
    <row r="69" spans="2:7" ht="15" x14ac:dyDescent="0.2">
      <c r="B69" s="33"/>
      <c r="C69" s="33"/>
      <c r="D69" s="33"/>
      <c r="E69" s="33"/>
      <c r="F69" s="33"/>
      <c r="G69" s="24"/>
    </row>
    <row r="70" spans="2:7" ht="15" x14ac:dyDescent="0.2">
      <c r="B70" s="33"/>
      <c r="C70" s="33"/>
      <c r="D70" s="33"/>
      <c r="E70" s="33"/>
      <c r="F70" s="33"/>
      <c r="G70" s="24"/>
    </row>
    <row r="71" spans="2:7" ht="15" x14ac:dyDescent="0.2">
      <c r="B71" s="33"/>
      <c r="C71" s="33"/>
      <c r="D71" s="33"/>
      <c r="E71" s="33"/>
      <c r="F71" s="33"/>
      <c r="G71" s="24"/>
    </row>
    <row r="72" spans="2:7" ht="15" x14ac:dyDescent="0.2">
      <c r="B72" s="33"/>
      <c r="C72" s="33"/>
      <c r="D72" s="33"/>
      <c r="E72" s="33"/>
      <c r="F72" s="33"/>
      <c r="G72" s="24"/>
    </row>
    <row r="73" spans="2:7" ht="15" x14ac:dyDescent="0.2">
      <c r="B73" s="33"/>
      <c r="C73" s="33"/>
      <c r="D73" s="33"/>
      <c r="E73" s="33"/>
      <c r="F73" s="33"/>
      <c r="G73" s="24"/>
    </row>
    <row r="74" spans="2:7" ht="15" x14ac:dyDescent="0.2">
      <c r="B74" s="33"/>
      <c r="C74" s="33"/>
      <c r="D74" s="33"/>
      <c r="E74" s="33"/>
      <c r="F74" s="33"/>
      <c r="G74" s="24"/>
    </row>
    <row r="75" spans="2:7" ht="15" x14ac:dyDescent="0.2">
      <c r="B75" s="33"/>
      <c r="C75" s="33"/>
      <c r="D75" s="33"/>
      <c r="E75" s="33"/>
      <c r="F75" s="33"/>
      <c r="G75" s="24"/>
    </row>
    <row r="76" spans="2:7" ht="15" x14ac:dyDescent="0.2">
      <c r="B76" s="33"/>
      <c r="C76" s="33"/>
      <c r="D76" s="33"/>
      <c r="E76" s="33"/>
      <c r="F76" s="33"/>
      <c r="G76" s="24"/>
    </row>
    <row r="77" spans="2:7" ht="15" x14ac:dyDescent="0.2">
      <c r="B77" s="33"/>
      <c r="C77" s="33"/>
      <c r="D77" s="33"/>
      <c r="E77" s="33"/>
      <c r="F77" s="33"/>
      <c r="G77" s="24"/>
    </row>
    <row r="78" spans="2:7" ht="15" x14ac:dyDescent="0.2">
      <c r="B78" s="33"/>
      <c r="C78" s="33"/>
      <c r="D78" s="33"/>
      <c r="E78" s="33"/>
      <c r="F78" s="33"/>
      <c r="G78" s="24"/>
    </row>
    <row r="79" spans="2:7" ht="15" x14ac:dyDescent="0.2">
      <c r="B79" s="33"/>
      <c r="C79" s="33"/>
      <c r="D79" s="33"/>
      <c r="E79" s="33"/>
      <c r="F79" s="33"/>
      <c r="G79" s="24"/>
    </row>
    <row r="80" spans="2:7" ht="15" x14ac:dyDescent="0.2">
      <c r="B80" s="33"/>
      <c r="C80" s="33"/>
      <c r="D80" s="33"/>
      <c r="E80" s="33"/>
      <c r="F80" s="33"/>
      <c r="G80" s="24"/>
    </row>
    <row r="81" spans="2:7" ht="15" x14ac:dyDescent="0.2">
      <c r="B81" s="33"/>
      <c r="C81" s="33"/>
      <c r="D81" s="33"/>
      <c r="E81" s="33"/>
      <c r="F81" s="33"/>
      <c r="G81" s="24"/>
    </row>
    <row r="82" spans="2:7" ht="15" x14ac:dyDescent="0.2">
      <c r="B82" s="33"/>
      <c r="C82" s="33"/>
      <c r="D82" s="33"/>
      <c r="E82" s="33"/>
      <c r="F82" s="33"/>
      <c r="G82" s="24"/>
    </row>
    <row r="83" spans="2:7" ht="15" x14ac:dyDescent="0.2">
      <c r="B83" s="33"/>
      <c r="C83" s="33"/>
      <c r="D83" s="33"/>
      <c r="E83" s="33"/>
      <c r="F83" s="33"/>
      <c r="G83" s="24"/>
    </row>
    <row r="84" spans="2:7" ht="15" x14ac:dyDescent="0.2">
      <c r="B84" s="33"/>
      <c r="C84" s="33"/>
      <c r="D84" s="33"/>
      <c r="E84" s="33"/>
      <c r="F84" s="33"/>
      <c r="G84" s="24"/>
    </row>
    <row r="85" spans="2:7" ht="15" x14ac:dyDescent="0.2">
      <c r="B85" s="33"/>
      <c r="C85" s="33"/>
      <c r="D85" s="33"/>
      <c r="E85" s="33"/>
      <c r="F85" s="33"/>
      <c r="G85" s="24"/>
    </row>
    <row r="86" spans="2:7" ht="15.75" x14ac:dyDescent="0.2">
      <c r="B86" s="33"/>
      <c r="C86" s="33"/>
      <c r="D86" s="33"/>
      <c r="E86" s="33"/>
      <c r="F86" s="33"/>
      <c r="G86" s="34"/>
    </row>
    <row r="87" spans="2:7" ht="15.75" x14ac:dyDescent="0.2">
      <c r="B87" s="33"/>
      <c r="C87" s="33"/>
      <c r="D87" s="33"/>
      <c r="E87" s="33"/>
      <c r="F87" s="33"/>
      <c r="G87" s="22"/>
    </row>
    <row r="88" spans="2:7" ht="15" x14ac:dyDescent="0.2">
      <c r="B88" s="33"/>
      <c r="C88" s="33"/>
      <c r="D88" s="33"/>
      <c r="E88" s="33"/>
      <c r="F88" s="33"/>
      <c r="G88" s="24"/>
    </row>
    <row r="89" spans="2:7" ht="15.75" x14ac:dyDescent="0.2">
      <c r="B89" s="33"/>
      <c r="C89" s="33"/>
      <c r="D89" s="33"/>
      <c r="E89" s="33"/>
      <c r="F89" s="33"/>
      <c r="G89" s="22"/>
    </row>
    <row r="90" spans="2:7" ht="15" x14ac:dyDescent="0.2">
      <c r="B90" s="33"/>
      <c r="C90" s="33"/>
      <c r="D90" s="33"/>
      <c r="E90" s="33"/>
      <c r="F90" s="33"/>
      <c r="G90" s="24"/>
    </row>
    <row r="91" spans="2:7" ht="15" x14ac:dyDescent="0.2">
      <c r="B91" s="33"/>
      <c r="C91" s="33"/>
      <c r="D91" s="33"/>
      <c r="E91" s="33"/>
      <c r="F91" s="33"/>
      <c r="G91" s="24"/>
    </row>
    <row r="92" spans="2:7" ht="15" x14ac:dyDescent="0.2">
      <c r="B92" s="33"/>
      <c r="C92" s="33"/>
      <c r="D92" s="33"/>
      <c r="E92" s="33"/>
      <c r="F92" s="33"/>
      <c r="G92" s="24"/>
    </row>
    <row r="93" spans="2:7" x14ac:dyDescent="0.2">
      <c r="B93" s="33"/>
      <c r="C93" s="33"/>
      <c r="D93" s="33"/>
      <c r="E93" s="33"/>
      <c r="F93" s="33"/>
      <c r="G93" s="26"/>
    </row>
    <row r="94" spans="2:7" x14ac:dyDescent="0.2">
      <c r="B94" s="33"/>
      <c r="C94" s="33"/>
      <c r="D94" s="33"/>
      <c r="E94" s="33"/>
      <c r="F94" s="33"/>
      <c r="G94" s="26"/>
    </row>
    <row r="95" spans="2:7" ht="15.75" x14ac:dyDescent="0.2">
      <c r="B95" s="33"/>
      <c r="C95" s="33"/>
      <c r="D95" s="33"/>
      <c r="E95" s="33"/>
      <c r="F95" s="33"/>
      <c r="G95" s="27"/>
    </row>
    <row r="96" spans="2:7" x14ac:dyDescent="0.2">
      <c r="B96" s="33"/>
      <c r="C96" s="33"/>
      <c r="D96" s="33"/>
      <c r="E96" s="33"/>
      <c r="F96" s="33"/>
      <c r="G96" s="28"/>
    </row>
    <row r="97" spans="2:7" ht="15" x14ac:dyDescent="0.2">
      <c r="B97" s="33"/>
      <c r="C97" s="33"/>
      <c r="D97" s="33"/>
      <c r="E97" s="33"/>
      <c r="F97" s="33"/>
      <c r="G97" s="29"/>
    </row>
    <row r="98" spans="2:7" ht="15" x14ac:dyDescent="0.2">
      <c r="B98" s="33"/>
      <c r="C98" s="33"/>
      <c r="D98" s="33"/>
      <c r="E98" s="33"/>
      <c r="F98" s="33"/>
      <c r="G98" s="24"/>
    </row>
    <row r="99" spans="2:7" ht="15" x14ac:dyDescent="0.2">
      <c r="G99" s="24"/>
    </row>
    <row r="100" spans="2:7" ht="15" x14ac:dyDescent="0.2">
      <c r="G100" s="24"/>
    </row>
    <row r="101" spans="2:7" ht="15" x14ac:dyDescent="0.2">
      <c r="G101" s="24"/>
    </row>
    <row r="102" spans="2:7" ht="15" x14ac:dyDescent="0.2">
      <c r="G102" s="24"/>
    </row>
    <row r="103" spans="2:7" ht="15.75" x14ac:dyDescent="0.2">
      <c r="G103" s="22"/>
    </row>
    <row r="104" spans="2:7" ht="15" x14ac:dyDescent="0.2">
      <c r="G104" s="24"/>
    </row>
    <row r="105" spans="2:7" ht="15" x14ac:dyDescent="0.2">
      <c r="G105" s="24"/>
    </row>
    <row r="106" spans="2:7" ht="15" x14ac:dyDescent="0.2">
      <c r="G106" s="24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horizontalDpi="4294967295" verticalDpi="4294967295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view="pageLayout" zoomScaleNormal="100" workbookViewId="0">
      <selection activeCell="E5" sqref="E5"/>
    </sheetView>
  </sheetViews>
  <sheetFormatPr baseColWidth="10" defaultRowHeight="12.75" x14ac:dyDescent="0.2"/>
  <cols>
    <col min="1" max="1" width="2.5703125" style="16" customWidth="1"/>
    <col min="2" max="2" width="20.7109375" style="16" customWidth="1"/>
    <col min="3" max="3" width="1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8" spans="2:8" ht="8.25" customHeight="1" x14ac:dyDescent="0.2"/>
    <row r="9" spans="2:8" ht="30" customHeight="1" x14ac:dyDescent="0.2">
      <c r="B9" s="393" t="s">
        <v>209</v>
      </c>
      <c r="C9" s="393"/>
      <c r="D9" s="393"/>
      <c r="E9" s="393"/>
      <c r="F9" s="393"/>
      <c r="G9" s="393"/>
      <c r="H9" s="393"/>
    </row>
    <row r="10" spans="2:8" x14ac:dyDescent="0.2">
      <c r="B10" s="32"/>
      <c r="C10" s="32"/>
      <c r="D10" s="32"/>
      <c r="E10" s="32"/>
      <c r="F10" s="32"/>
      <c r="G10" s="32"/>
    </row>
    <row r="11" spans="2:8" ht="40.5" customHeight="1" x14ac:dyDescent="0.2">
      <c r="B11" s="116" t="s">
        <v>39</v>
      </c>
      <c r="C11" s="116" t="s">
        <v>119</v>
      </c>
    </row>
    <row r="12" spans="2:8" ht="27.95" customHeight="1" x14ac:dyDescent="0.2">
      <c r="B12" s="97" t="s">
        <v>41</v>
      </c>
      <c r="C12" s="256">
        <v>4</v>
      </c>
    </row>
    <row r="13" spans="2:8" ht="27.95" customHeight="1" x14ac:dyDescent="0.2">
      <c r="B13" s="97" t="s">
        <v>42</v>
      </c>
      <c r="C13" s="256">
        <v>5</v>
      </c>
    </row>
    <row r="14" spans="2:8" ht="27.95" customHeight="1" x14ac:dyDescent="0.2">
      <c r="B14" s="97" t="s">
        <v>43</v>
      </c>
      <c r="C14" s="260">
        <v>2</v>
      </c>
    </row>
    <row r="15" spans="2:8" ht="27.95" customHeight="1" x14ac:dyDescent="0.2">
      <c r="B15" s="97" t="s">
        <v>44</v>
      </c>
      <c r="C15" s="260">
        <v>1</v>
      </c>
    </row>
    <row r="16" spans="2:8" ht="27.95" customHeight="1" x14ac:dyDescent="0.2">
      <c r="B16" s="97" t="s">
        <v>45</v>
      </c>
      <c r="C16" s="256">
        <v>2</v>
      </c>
    </row>
    <row r="17" spans="2:3" ht="27.95" customHeight="1" x14ac:dyDescent="0.2">
      <c r="B17" s="97" t="s">
        <v>46</v>
      </c>
      <c r="C17" s="256">
        <v>0</v>
      </c>
    </row>
    <row r="18" spans="2:3" ht="27.95" customHeight="1" x14ac:dyDescent="0.2">
      <c r="B18" s="97" t="s">
        <v>47</v>
      </c>
      <c r="C18" s="256">
        <v>2</v>
      </c>
    </row>
    <row r="19" spans="2:3" ht="27.95" customHeight="1" x14ac:dyDescent="0.2">
      <c r="B19" s="97" t="s">
        <v>48</v>
      </c>
      <c r="C19" s="256">
        <v>1</v>
      </c>
    </row>
    <row r="20" spans="2:3" ht="27.95" customHeight="1" x14ac:dyDescent="0.2">
      <c r="B20" s="97" t="s">
        <v>49</v>
      </c>
      <c r="C20" s="256">
        <v>0</v>
      </c>
    </row>
    <row r="21" spans="2:3" ht="27.95" customHeight="1" x14ac:dyDescent="0.2">
      <c r="B21" s="97" t="s">
        <v>50</v>
      </c>
      <c r="C21" s="256">
        <v>2</v>
      </c>
    </row>
    <row r="22" spans="2:3" ht="27.95" customHeight="1" x14ac:dyDescent="0.2">
      <c r="B22" s="97" t="s">
        <v>51</v>
      </c>
      <c r="C22" s="256">
        <v>0</v>
      </c>
    </row>
    <row r="23" spans="2:3" ht="27.95" customHeight="1" x14ac:dyDescent="0.2">
      <c r="B23" s="97" t="s">
        <v>52</v>
      </c>
      <c r="C23" s="256">
        <v>1</v>
      </c>
    </row>
    <row r="24" spans="2:3" ht="27.95" customHeight="1" x14ac:dyDescent="0.2">
      <c r="B24" s="97" t="s">
        <v>53</v>
      </c>
      <c r="C24" s="256">
        <v>1</v>
      </c>
    </row>
    <row r="25" spans="2:3" ht="27.95" customHeight="1" x14ac:dyDescent="0.2">
      <c r="B25" s="97" t="s">
        <v>54</v>
      </c>
      <c r="C25" s="256">
        <v>0</v>
      </c>
    </row>
    <row r="26" spans="2:3" ht="27.95" customHeight="1" x14ac:dyDescent="0.2">
      <c r="B26" s="97" t="s">
        <v>55</v>
      </c>
      <c r="C26" s="256">
        <v>0</v>
      </c>
    </row>
    <row r="27" spans="2:3" ht="27.95" customHeight="1" x14ac:dyDescent="0.2">
      <c r="B27" s="97" t="s">
        <v>56</v>
      </c>
      <c r="C27" s="256">
        <v>0</v>
      </c>
    </row>
    <row r="28" spans="2:3" ht="27.95" customHeight="1" x14ac:dyDescent="0.2">
      <c r="B28" s="97" t="s">
        <v>57</v>
      </c>
      <c r="C28" s="256">
        <v>2</v>
      </c>
    </row>
    <row r="29" spans="2:3" ht="27.95" customHeight="1" x14ac:dyDescent="0.2">
      <c r="B29" s="97" t="s">
        <v>58</v>
      </c>
      <c r="C29" s="256">
        <v>0</v>
      </c>
    </row>
    <row r="30" spans="2:3" ht="27.95" customHeight="1" x14ac:dyDescent="0.2">
      <c r="B30" s="97" t="s">
        <v>59</v>
      </c>
      <c r="C30" s="256">
        <v>2</v>
      </c>
    </row>
    <row r="31" spans="2:3" ht="27.95" customHeight="1" x14ac:dyDescent="0.2">
      <c r="B31" s="97" t="s">
        <v>60</v>
      </c>
      <c r="C31" s="256">
        <v>2</v>
      </c>
    </row>
    <row r="32" spans="2:3" ht="27.95" customHeight="1" x14ac:dyDescent="0.2">
      <c r="B32" s="97" t="s">
        <v>61</v>
      </c>
      <c r="C32" s="256">
        <v>1</v>
      </c>
    </row>
    <row r="33" spans="2:9" ht="27.95" customHeight="1" x14ac:dyDescent="0.2">
      <c r="B33" s="97" t="s">
        <v>62</v>
      </c>
      <c r="C33" s="260">
        <v>0</v>
      </c>
    </row>
    <row r="34" spans="2:9" ht="27.95" customHeight="1" x14ac:dyDescent="0.2">
      <c r="B34" s="97" t="s">
        <v>63</v>
      </c>
      <c r="C34" s="256">
        <v>4</v>
      </c>
    </row>
    <row r="35" spans="2:9" ht="27.95" customHeight="1" x14ac:dyDescent="0.2">
      <c r="B35" s="120" t="s">
        <v>64</v>
      </c>
      <c r="C35" s="256">
        <v>4</v>
      </c>
    </row>
    <row r="36" spans="2:9" s="35" customFormat="1" ht="12.75" customHeight="1" thickBot="1" x14ac:dyDescent="0.25">
      <c r="B36" s="184"/>
      <c r="C36" s="185"/>
    </row>
    <row r="37" spans="2:9" ht="27.95" customHeight="1" thickTop="1" x14ac:dyDescent="0.2">
      <c r="B37" s="257" t="s">
        <v>5</v>
      </c>
      <c r="C37" s="261">
        <f>SUM(C12:C36)</f>
        <v>36</v>
      </c>
    </row>
    <row r="38" spans="2:9" ht="27.95" customHeight="1" x14ac:dyDescent="0.2">
      <c r="B38" s="21"/>
      <c r="C38" s="22"/>
      <c r="D38" s="22"/>
      <c r="E38" s="22"/>
      <c r="F38" s="22"/>
      <c r="G38" s="24"/>
    </row>
    <row r="39" spans="2:9" ht="27.95" customHeight="1" x14ac:dyDescent="0.2">
      <c r="B39" s="23"/>
      <c r="C39" s="24"/>
      <c r="D39" s="24"/>
      <c r="E39" s="24"/>
      <c r="F39" s="24"/>
      <c r="G39" s="24"/>
    </row>
    <row r="40" spans="2:9" ht="14.25" customHeight="1" x14ac:dyDescent="0.2">
      <c r="B40" s="21"/>
      <c r="C40" s="21"/>
      <c r="D40" s="21"/>
      <c r="E40" s="22"/>
      <c r="F40" s="22"/>
      <c r="G40" s="24"/>
    </row>
    <row r="41" spans="2:9" ht="15" customHeight="1" x14ac:dyDescent="0.2">
      <c r="B41" s="23"/>
      <c r="C41" s="24"/>
      <c r="D41" s="24"/>
      <c r="E41" s="24"/>
      <c r="F41" s="24"/>
      <c r="G41" s="24"/>
    </row>
    <row r="42" spans="2:9" ht="30.95" customHeight="1" x14ac:dyDescent="0.2">
      <c r="B42" s="23"/>
      <c r="C42" s="24"/>
      <c r="D42" s="24"/>
      <c r="E42" s="24"/>
      <c r="F42" s="24"/>
      <c r="G42" s="24"/>
    </row>
    <row r="43" spans="2:9" ht="30.95" customHeight="1" x14ac:dyDescent="0.2">
      <c r="B43" s="387" t="s">
        <v>210</v>
      </c>
      <c r="C43" s="387"/>
      <c r="D43" s="387"/>
      <c r="E43" s="387"/>
      <c r="F43" s="387"/>
      <c r="G43" s="387"/>
      <c r="H43" s="387"/>
      <c r="I43" s="387"/>
    </row>
    <row r="44" spans="2:9" ht="30.95" customHeight="1" x14ac:dyDescent="0.2">
      <c r="B44" s="26"/>
      <c r="C44" s="26"/>
      <c r="D44" s="26"/>
      <c r="E44" s="26"/>
      <c r="F44" s="26"/>
      <c r="G44" s="24"/>
    </row>
    <row r="45" spans="2:9" ht="33" customHeight="1" x14ac:dyDescent="0.2">
      <c r="B45" s="262" t="s">
        <v>66</v>
      </c>
      <c r="C45" s="263" t="s">
        <v>119</v>
      </c>
      <c r="D45" s="26"/>
      <c r="E45" s="26"/>
      <c r="F45" s="26"/>
      <c r="G45" s="24"/>
    </row>
    <row r="46" spans="2:9" ht="25.5" customHeight="1" x14ac:dyDescent="0.2">
      <c r="B46" s="130" t="s">
        <v>122</v>
      </c>
      <c r="C46" s="131">
        <v>0</v>
      </c>
      <c r="D46" s="27"/>
      <c r="E46" s="27"/>
      <c r="F46" s="27"/>
      <c r="G46" s="24"/>
    </row>
    <row r="47" spans="2:9" ht="21.95" customHeight="1" x14ac:dyDescent="0.2">
      <c r="B47" s="132" t="s">
        <v>67</v>
      </c>
      <c r="C47" s="133">
        <v>2</v>
      </c>
      <c r="D47" s="28"/>
      <c r="E47" s="28"/>
      <c r="F47" s="28"/>
      <c r="G47" s="24"/>
    </row>
    <row r="48" spans="2:9" ht="21.95" customHeight="1" x14ac:dyDescent="0.2">
      <c r="B48" s="132" t="s">
        <v>68</v>
      </c>
      <c r="C48" s="134">
        <v>4</v>
      </c>
      <c r="D48" s="29"/>
      <c r="E48" s="29"/>
      <c r="F48" s="29"/>
      <c r="G48" s="24"/>
    </row>
    <row r="49" spans="2:7" ht="21.95" customHeight="1" x14ac:dyDescent="0.2">
      <c r="B49" s="132" t="s">
        <v>69</v>
      </c>
      <c r="C49" s="134">
        <v>6</v>
      </c>
      <c r="D49" s="24"/>
      <c r="E49" s="24"/>
      <c r="F49" s="24"/>
      <c r="G49" s="24"/>
    </row>
    <row r="50" spans="2:7" ht="21.95" customHeight="1" x14ac:dyDescent="0.2">
      <c r="B50" s="132" t="s">
        <v>70</v>
      </c>
      <c r="C50" s="134">
        <v>5</v>
      </c>
      <c r="D50" s="24"/>
      <c r="E50" s="24"/>
      <c r="F50" s="24"/>
      <c r="G50" s="24"/>
    </row>
    <row r="51" spans="2:7" ht="21.95" customHeight="1" x14ac:dyDescent="0.2">
      <c r="B51" s="132" t="s">
        <v>71</v>
      </c>
      <c r="C51" s="135">
        <v>9</v>
      </c>
      <c r="D51" s="24"/>
      <c r="E51" s="24"/>
      <c r="F51" s="24"/>
      <c r="G51" s="24"/>
    </row>
    <row r="52" spans="2:7" ht="21.95" customHeight="1" x14ac:dyDescent="0.2">
      <c r="B52" s="132" t="s">
        <v>72</v>
      </c>
      <c r="C52" s="133">
        <v>2</v>
      </c>
      <c r="D52" s="24"/>
      <c r="E52" s="24"/>
      <c r="F52" s="24"/>
      <c r="G52" s="24"/>
    </row>
    <row r="53" spans="2:7" ht="21.95" customHeight="1" x14ac:dyDescent="0.2">
      <c r="B53" s="132" t="s">
        <v>73</v>
      </c>
      <c r="C53" s="133">
        <v>3</v>
      </c>
      <c r="D53" s="24"/>
      <c r="E53" s="24"/>
      <c r="F53" s="24"/>
      <c r="G53" s="24"/>
    </row>
    <row r="54" spans="2:7" ht="21.95" customHeight="1" x14ac:dyDescent="0.2">
      <c r="B54" s="132" t="s">
        <v>74</v>
      </c>
      <c r="C54" s="133">
        <v>2</v>
      </c>
      <c r="D54" s="22"/>
      <c r="E54" s="22"/>
      <c r="F54" s="22"/>
      <c r="G54" s="24"/>
    </row>
    <row r="55" spans="2:7" ht="21.95" customHeight="1" x14ac:dyDescent="0.2">
      <c r="B55" s="132" t="s">
        <v>75</v>
      </c>
      <c r="C55" s="133">
        <v>1</v>
      </c>
      <c r="D55" s="24"/>
      <c r="E55" s="24"/>
      <c r="F55" s="24"/>
      <c r="G55" s="24"/>
    </row>
    <row r="56" spans="2:7" ht="21.95" customHeight="1" x14ac:dyDescent="0.2">
      <c r="B56" s="132" t="s">
        <v>76</v>
      </c>
      <c r="C56" s="133">
        <v>1</v>
      </c>
      <c r="D56" s="24"/>
      <c r="E56" s="24"/>
      <c r="F56" s="24"/>
      <c r="G56" s="24"/>
    </row>
    <row r="57" spans="2:7" ht="21.95" customHeight="1" x14ac:dyDescent="0.2">
      <c r="B57" s="132" t="s">
        <v>77</v>
      </c>
      <c r="C57" s="133">
        <v>0</v>
      </c>
      <c r="D57" s="24"/>
      <c r="E57" s="24"/>
      <c r="F57" s="24"/>
      <c r="G57" s="24"/>
    </row>
    <row r="58" spans="2:7" ht="21.95" customHeight="1" x14ac:dyDescent="0.2">
      <c r="B58" s="132" t="s">
        <v>78</v>
      </c>
      <c r="C58" s="133">
        <v>0</v>
      </c>
      <c r="D58" s="33"/>
      <c r="E58" s="33"/>
      <c r="F58" s="33"/>
      <c r="G58" s="24"/>
    </row>
    <row r="59" spans="2:7" ht="21.95" customHeight="1" x14ac:dyDescent="0.2">
      <c r="B59" s="132" t="s">
        <v>79</v>
      </c>
      <c r="C59" s="133">
        <v>0</v>
      </c>
      <c r="D59" s="33"/>
      <c r="E59" s="33"/>
      <c r="F59" s="33"/>
      <c r="G59" s="24"/>
    </row>
    <row r="60" spans="2:7" ht="21.95" customHeight="1" x14ac:dyDescent="0.2">
      <c r="B60" s="132" t="s">
        <v>80</v>
      </c>
      <c r="C60" s="133">
        <v>0</v>
      </c>
      <c r="D60" s="33"/>
      <c r="E60" s="33"/>
      <c r="F60" s="33"/>
      <c r="G60" s="24"/>
    </row>
    <row r="61" spans="2:7" ht="21.95" customHeight="1" x14ac:dyDescent="0.2">
      <c r="B61" s="132" t="s">
        <v>81</v>
      </c>
      <c r="C61" s="133">
        <v>0</v>
      </c>
      <c r="D61" s="33"/>
      <c r="E61" s="33"/>
      <c r="F61" s="33"/>
      <c r="G61" s="24"/>
    </row>
    <row r="62" spans="2:7" ht="21.95" customHeight="1" x14ac:dyDescent="0.2">
      <c r="B62" s="132" t="s">
        <v>116</v>
      </c>
      <c r="C62" s="133">
        <v>1</v>
      </c>
      <c r="D62" s="33"/>
      <c r="E62" s="33"/>
      <c r="F62" s="33"/>
      <c r="G62" s="24"/>
    </row>
    <row r="63" spans="2:7" ht="21.95" customHeight="1" x14ac:dyDescent="0.2">
      <c r="B63" s="136" t="s">
        <v>5</v>
      </c>
      <c r="C63" s="137">
        <f>SUM(C46:C62)</f>
        <v>36</v>
      </c>
      <c r="D63" s="33"/>
      <c r="E63" s="33"/>
      <c r="F63" s="33"/>
      <c r="G63" s="24"/>
    </row>
    <row r="64" spans="2:7" ht="21.95" customHeight="1" x14ac:dyDescent="0.2">
      <c r="B64" s="138"/>
      <c r="C64" s="138"/>
      <c r="D64" s="33"/>
      <c r="E64" s="33"/>
      <c r="F64" s="33"/>
      <c r="G64" s="24"/>
    </row>
    <row r="65" spans="2:7" ht="25.5" customHeight="1" thickBot="1" x14ac:dyDescent="0.25">
      <c r="B65" s="139"/>
      <c r="C65" s="139"/>
      <c r="E65" s="33"/>
      <c r="F65" s="33"/>
      <c r="G65" s="24"/>
    </row>
    <row r="66" spans="2:7" ht="57" customHeight="1" x14ac:dyDescent="0.2">
      <c r="B66" s="390" t="s">
        <v>126</v>
      </c>
      <c r="C66" s="391"/>
      <c r="D66" s="37"/>
      <c r="E66" s="33"/>
      <c r="F66" s="33"/>
      <c r="G66" s="24"/>
    </row>
    <row r="67" spans="2:7" ht="13.5" customHeight="1" x14ac:dyDescent="0.2">
      <c r="B67" s="392" t="s">
        <v>128</v>
      </c>
      <c r="C67" s="392"/>
      <c r="D67" s="33"/>
      <c r="E67" s="33"/>
      <c r="F67" s="33"/>
      <c r="G67" s="24"/>
    </row>
    <row r="68" spans="2:7" ht="21.95" customHeight="1" x14ac:dyDescent="0.2">
      <c r="B68" s="264" t="s">
        <v>127</v>
      </c>
      <c r="C68" s="265" t="s">
        <v>112</v>
      </c>
      <c r="D68" s="33"/>
      <c r="E68" s="33"/>
      <c r="F68" s="33"/>
      <c r="G68" s="24"/>
    </row>
    <row r="69" spans="2:7" ht="27" customHeight="1" x14ac:dyDescent="0.2">
      <c r="B69" s="266" t="s">
        <v>110</v>
      </c>
      <c r="C69" s="267">
        <v>31</v>
      </c>
      <c r="D69" s="33"/>
      <c r="E69" s="33"/>
      <c r="F69" s="33"/>
      <c r="G69" s="24"/>
    </row>
    <row r="70" spans="2:7" ht="21.95" customHeight="1" x14ac:dyDescent="0.2">
      <c r="B70" s="268" t="s">
        <v>111</v>
      </c>
      <c r="C70" s="269">
        <v>5</v>
      </c>
      <c r="D70" s="33"/>
      <c r="E70" s="33"/>
      <c r="F70" s="33"/>
      <c r="G70" s="24"/>
    </row>
    <row r="71" spans="2:7" ht="21.95" customHeight="1" x14ac:dyDescent="0.2">
      <c r="E71" s="33"/>
      <c r="F71" s="33"/>
      <c r="G71" s="24"/>
    </row>
    <row r="72" spans="2:7" ht="15" x14ac:dyDescent="0.2">
      <c r="E72" s="33"/>
      <c r="F72" s="33"/>
      <c r="G72" s="24"/>
    </row>
    <row r="73" spans="2:7" ht="15" x14ac:dyDescent="0.2">
      <c r="E73" s="33"/>
      <c r="F73" s="33"/>
      <c r="G73" s="24"/>
    </row>
    <row r="74" spans="2:7" ht="15" x14ac:dyDescent="0.2">
      <c r="B74" s="33"/>
      <c r="C74" s="33"/>
      <c r="D74" s="33"/>
      <c r="E74" s="33"/>
      <c r="F74" s="33"/>
      <c r="G74" s="24"/>
    </row>
    <row r="75" spans="2:7" ht="15.75" thickBot="1" x14ac:dyDescent="0.25">
      <c r="B75" s="33"/>
      <c r="C75" s="33"/>
      <c r="D75" s="33"/>
      <c r="E75" s="33"/>
      <c r="F75" s="33"/>
      <c r="G75" s="24"/>
    </row>
    <row r="76" spans="2:7" ht="27.75" customHeight="1" thickBot="1" x14ac:dyDescent="0.25">
      <c r="B76" s="388" t="s">
        <v>115</v>
      </c>
      <c r="C76" s="389"/>
      <c r="D76" s="33"/>
      <c r="E76" s="33"/>
      <c r="F76" s="33"/>
      <c r="G76" s="24"/>
    </row>
    <row r="77" spans="2:7" ht="15.75" x14ac:dyDescent="0.25">
      <c r="B77" s="270" t="s">
        <v>14</v>
      </c>
      <c r="C77" s="271">
        <v>35</v>
      </c>
      <c r="D77" s="33"/>
      <c r="E77" s="33"/>
      <c r="F77" s="33"/>
      <c r="G77" s="24"/>
    </row>
    <row r="78" spans="2:7" ht="16.5" thickBot="1" x14ac:dyDescent="0.3">
      <c r="B78" s="272" t="s">
        <v>15</v>
      </c>
      <c r="C78" s="273">
        <v>1</v>
      </c>
      <c r="D78" s="33"/>
      <c r="E78" s="33"/>
      <c r="F78" s="33"/>
      <c r="G78" s="24"/>
    </row>
    <row r="79" spans="2:7" ht="15" x14ac:dyDescent="0.2">
      <c r="B79" s="33"/>
      <c r="C79" s="33"/>
      <c r="D79" s="33"/>
      <c r="E79" s="33"/>
      <c r="F79" s="33"/>
      <c r="G79" s="24"/>
    </row>
    <row r="80" spans="2:7" ht="15" x14ac:dyDescent="0.2">
      <c r="B80" s="33"/>
      <c r="C80" s="33"/>
      <c r="D80" s="33"/>
      <c r="E80" s="33"/>
      <c r="F80" s="33"/>
      <c r="G80" s="24"/>
    </row>
    <row r="81" spans="2:7" ht="15.75" x14ac:dyDescent="0.2">
      <c r="B81" s="33"/>
      <c r="C81" s="33"/>
      <c r="D81" s="33"/>
      <c r="E81" s="33"/>
      <c r="F81" s="33"/>
      <c r="G81" s="34"/>
    </row>
    <row r="82" spans="2:7" ht="15.75" x14ac:dyDescent="0.2">
      <c r="B82" s="33"/>
      <c r="C82" s="33"/>
      <c r="D82" s="33"/>
      <c r="E82" s="33"/>
      <c r="F82" s="33"/>
      <c r="G82" s="22"/>
    </row>
    <row r="83" spans="2:7" ht="15" x14ac:dyDescent="0.2">
      <c r="B83" s="33"/>
      <c r="C83" s="33"/>
      <c r="D83" s="33"/>
      <c r="E83" s="33"/>
      <c r="F83" s="33"/>
      <c r="G83" s="24"/>
    </row>
    <row r="84" spans="2:7" ht="15.75" x14ac:dyDescent="0.2">
      <c r="B84" s="33"/>
      <c r="C84" s="33"/>
      <c r="D84" s="33"/>
      <c r="E84" s="33"/>
      <c r="F84" s="33"/>
      <c r="G84" s="22"/>
    </row>
    <row r="85" spans="2:7" ht="15" x14ac:dyDescent="0.2">
      <c r="B85" s="33"/>
      <c r="C85" s="33"/>
      <c r="D85" s="33"/>
      <c r="E85" s="33"/>
      <c r="F85" s="33"/>
      <c r="G85" s="24"/>
    </row>
    <row r="86" spans="2:7" ht="15" x14ac:dyDescent="0.2">
      <c r="D86" s="33"/>
      <c r="E86" s="33"/>
      <c r="F86" s="33"/>
      <c r="G86" s="24"/>
    </row>
    <row r="87" spans="2:7" ht="15" x14ac:dyDescent="0.2">
      <c r="D87" s="33"/>
      <c r="E87" s="33"/>
      <c r="F87" s="33"/>
      <c r="G87" s="24"/>
    </row>
    <row r="88" spans="2:7" x14ac:dyDescent="0.2">
      <c r="D88" s="33"/>
      <c r="E88" s="33"/>
      <c r="F88" s="33"/>
      <c r="G88" s="26"/>
    </row>
    <row r="89" spans="2:7" x14ac:dyDescent="0.2">
      <c r="D89" s="33"/>
      <c r="E89" s="33"/>
      <c r="F89" s="33"/>
      <c r="G89" s="26"/>
    </row>
    <row r="90" spans="2:7" ht="15.75" x14ac:dyDescent="0.2">
      <c r="D90" s="33"/>
      <c r="E90" s="33"/>
      <c r="F90" s="33"/>
      <c r="G90" s="27"/>
    </row>
    <row r="91" spans="2:7" x14ac:dyDescent="0.2">
      <c r="D91" s="33"/>
      <c r="E91" s="33"/>
      <c r="F91" s="33"/>
      <c r="G91" s="28"/>
    </row>
    <row r="92" spans="2:7" ht="15" x14ac:dyDescent="0.2">
      <c r="D92" s="33"/>
      <c r="E92" s="33"/>
      <c r="F92" s="33"/>
      <c r="G92" s="29"/>
    </row>
    <row r="93" spans="2:7" ht="15" x14ac:dyDescent="0.2">
      <c r="D93" s="33"/>
      <c r="E93" s="33"/>
      <c r="F93" s="33"/>
      <c r="G93" s="24"/>
    </row>
    <row r="94" spans="2:7" ht="15" x14ac:dyDescent="0.2">
      <c r="G94" s="24"/>
    </row>
    <row r="95" spans="2:7" ht="15" x14ac:dyDescent="0.2">
      <c r="G95" s="24"/>
    </row>
    <row r="96" spans="2:7" ht="15" x14ac:dyDescent="0.2">
      <c r="G96" s="24"/>
    </row>
    <row r="97" spans="7:7" ht="15" x14ac:dyDescent="0.2">
      <c r="G97" s="24"/>
    </row>
    <row r="98" spans="7:7" ht="15.75" x14ac:dyDescent="0.2">
      <c r="G98" s="22"/>
    </row>
    <row r="99" spans="7:7" ht="15" x14ac:dyDescent="0.2">
      <c r="G99" s="24"/>
    </row>
    <row r="100" spans="7:7" ht="15" x14ac:dyDescent="0.2">
      <c r="G100" s="24"/>
    </row>
    <row r="101" spans="7:7" ht="15" x14ac:dyDescent="0.2">
      <c r="G101" s="24"/>
    </row>
  </sheetData>
  <mergeCells count="5">
    <mergeCell ref="B43:I43"/>
    <mergeCell ref="B76:C76"/>
    <mergeCell ref="B66:C66"/>
    <mergeCell ref="B67:C67"/>
    <mergeCell ref="B9:H9"/>
  </mergeCells>
  <printOptions horizontalCentered="1"/>
  <pageMargins left="0.26" right="0" top="0.86614173228346458" bottom="0" header="0" footer="0"/>
  <pageSetup scale="75" orientation="portrait" horizontalDpi="4294967295" verticalDpi="4294967295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abSelected="1" view="pageLayout" topLeftCell="A34" zoomScaleNormal="100" workbookViewId="0">
      <selection activeCell="C4" sqref="C4"/>
    </sheetView>
  </sheetViews>
  <sheetFormatPr baseColWidth="10" defaultRowHeight="12.75" x14ac:dyDescent="0.2"/>
  <cols>
    <col min="1" max="1" width="4.7109375" style="16" customWidth="1"/>
    <col min="2" max="2" width="67.28515625" style="16" customWidth="1"/>
    <col min="3" max="3" width="41.85546875" style="16" customWidth="1"/>
    <col min="4" max="256" width="11.42578125" style="16"/>
    <col min="257" max="257" width="4" style="16" customWidth="1"/>
    <col min="258" max="258" width="67.28515625" style="16" customWidth="1"/>
    <col min="259" max="259" width="43.85546875" style="16" customWidth="1"/>
    <col min="260" max="512" width="11.42578125" style="16"/>
    <col min="513" max="513" width="4" style="16" customWidth="1"/>
    <col min="514" max="514" width="67.28515625" style="16" customWidth="1"/>
    <col min="515" max="515" width="43.85546875" style="16" customWidth="1"/>
    <col min="516" max="768" width="11.42578125" style="16"/>
    <col min="769" max="769" width="4" style="16" customWidth="1"/>
    <col min="770" max="770" width="67.28515625" style="16" customWidth="1"/>
    <col min="771" max="771" width="43.85546875" style="16" customWidth="1"/>
    <col min="772" max="1024" width="11.42578125" style="16"/>
    <col min="1025" max="1025" width="4" style="16" customWidth="1"/>
    <col min="1026" max="1026" width="67.28515625" style="16" customWidth="1"/>
    <col min="1027" max="1027" width="43.85546875" style="16" customWidth="1"/>
    <col min="1028" max="1280" width="11.42578125" style="16"/>
    <col min="1281" max="1281" width="4" style="16" customWidth="1"/>
    <col min="1282" max="1282" width="67.28515625" style="16" customWidth="1"/>
    <col min="1283" max="1283" width="43.85546875" style="16" customWidth="1"/>
    <col min="1284" max="1536" width="11.42578125" style="16"/>
    <col min="1537" max="1537" width="4" style="16" customWidth="1"/>
    <col min="1538" max="1538" width="67.28515625" style="16" customWidth="1"/>
    <col min="1539" max="1539" width="43.85546875" style="16" customWidth="1"/>
    <col min="1540" max="1792" width="11.42578125" style="16"/>
    <col min="1793" max="1793" width="4" style="16" customWidth="1"/>
    <col min="1794" max="1794" width="67.28515625" style="16" customWidth="1"/>
    <col min="1795" max="1795" width="43.85546875" style="16" customWidth="1"/>
    <col min="1796" max="2048" width="11.42578125" style="16"/>
    <col min="2049" max="2049" width="4" style="16" customWidth="1"/>
    <col min="2050" max="2050" width="67.28515625" style="16" customWidth="1"/>
    <col min="2051" max="2051" width="43.85546875" style="16" customWidth="1"/>
    <col min="2052" max="2304" width="11.42578125" style="16"/>
    <col min="2305" max="2305" width="4" style="16" customWidth="1"/>
    <col min="2306" max="2306" width="67.28515625" style="16" customWidth="1"/>
    <col min="2307" max="2307" width="43.85546875" style="16" customWidth="1"/>
    <col min="2308" max="2560" width="11.42578125" style="16"/>
    <col min="2561" max="2561" width="4" style="16" customWidth="1"/>
    <col min="2562" max="2562" width="67.28515625" style="16" customWidth="1"/>
    <col min="2563" max="2563" width="43.85546875" style="16" customWidth="1"/>
    <col min="2564" max="2816" width="11.42578125" style="16"/>
    <col min="2817" max="2817" width="4" style="16" customWidth="1"/>
    <col min="2818" max="2818" width="67.28515625" style="16" customWidth="1"/>
    <col min="2819" max="2819" width="43.85546875" style="16" customWidth="1"/>
    <col min="2820" max="3072" width="11.42578125" style="16"/>
    <col min="3073" max="3073" width="4" style="16" customWidth="1"/>
    <col min="3074" max="3074" width="67.28515625" style="16" customWidth="1"/>
    <col min="3075" max="3075" width="43.85546875" style="16" customWidth="1"/>
    <col min="3076" max="3328" width="11.42578125" style="16"/>
    <col min="3329" max="3329" width="4" style="16" customWidth="1"/>
    <col min="3330" max="3330" width="67.28515625" style="16" customWidth="1"/>
    <col min="3331" max="3331" width="43.85546875" style="16" customWidth="1"/>
    <col min="3332" max="3584" width="11.42578125" style="16"/>
    <col min="3585" max="3585" width="4" style="16" customWidth="1"/>
    <col min="3586" max="3586" width="67.28515625" style="16" customWidth="1"/>
    <col min="3587" max="3587" width="43.85546875" style="16" customWidth="1"/>
    <col min="3588" max="3840" width="11.42578125" style="16"/>
    <col min="3841" max="3841" width="4" style="16" customWidth="1"/>
    <col min="3842" max="3842" width="67.28515625" style="16" customWidth="1"/>
    <col min="3843" max="3843" width="43.85546875" style="16" customWidth="1"/>
    <col min="3844" max="4096" width="11.42578125" style="16"/>
    <col min="4097" max="4097" width="4" style="16" customWidth="1"/>
    <col min="4098" max="4098" width="67.28515625" style="16" customWidth="1"/>
    <col min="4099" max="4099" width="43.85546875" style="16" customWidth="1"/>
    <col min="4100" max="4352" width="11.42578125" style="16"/>
    <col min="4353" max="4353" width="4" style="16" customWidth="1"/>
    <col min="4354" max="4354" width="67.28515625" style="16" customWidth="1"/>
    <col min="4355" max="4355" width="43.85546875" style="16" customWidth="1"/>
    <col min="4356" max="4608" width="11.42578125" style="16"/>
    <col min="4609" max="4609" width="4" style="16" customWidth="1"/>
    <col min="4610" max="4610" width="67.28515625" style="16" customWidth="1"/>
    <col min="4611" max="4611" width="43.85546875" style="16" customWidth="1"/>
    <col min="4612" max="4864" width="11.42578125" style="16"/>
    <col min="4865" max="4865" width="4" style="16" customWidth="1"/>
    <col min="4866" max="4866" width="67.28515625" style="16" customWidth="1"/>
    <col min="4867" max="4867" width="43.85546875" style="16" customWidth="1"/>
    <col min="4868" max="5120" width="11.42578125" style="16"/>
    <col min="5121" max="5121" width="4" style="16" customWidth="1"/>
    <col min="5122" max="5122" width="67.28515625" style="16" customWidth="1"/>
    <col min="5123" max="5123" width="43.85546875" style="16" customWidth="1"/>
    <col min="5124" max="5376" width="11.42578125" style="16"/>
    <col min="5377" max="5377" width="4" style="16" customWidth="1"/>
    <col min="5378" max="5378" width="67.28515625" style="16" customWidth="1"/>
    <col min="5379" max="5379" width="43.85546875" style="16" customWidth="1"/>
    <col min="5380" max="5632" width="11.42578125" style="16"/>
    <col min="5633" max="5633" width="4" style="16" customWidth="1"/>
    <col min="5634" max="5634" width="67.28515625" style="16" customWidth="1"/>
    <col min="5635" max="5635" width="43.85546875" style="16" customWidth="1"/>
    <col min="5636" max="5888" width="11.42578125" style="16"/>
    <col min="5889" max="5889" width="4" style="16" customWidth="1"/>
    <col min="5890" max="5890" width="67.28515625" style="16" customWidth="1"/>
    <col min="5891" max="5891" width="43.85546875" style="16" customWidth="1"/>
    <col min="5892" max="6144" width="11.42578125" style="16"/>
    <col min="6145" max="6145" width="4" style="16" customWidth="1"/>
    <col min="6146" max="6146" width="67.28515625" style="16" customWidth="1"/>
    <col min="6147" max="6147" width="43.85546875" style="16" customWidth="1"/>
    <col min="6148" max="6400" width="11.42578125" style="16"/>
    <col min="6401" max="6401" width="4" style="16" customWidth="1"/>
    <col min="6402" max="6402" width="67.28515625" style="16" customWidth="1"/>
    <col min="6403" max="6403" width="43.85546875" style="16" customWidth="1"/>
    <col min="6404" max="6656" width="11.42578125" style="16"/>
    <col min="6657" max="6657" width="4" style="16" customWidth="1"/>
    <col min="6658" max="6658" width="67.28515625" style="16" customWidth="1"/>
    <col min="6659" max="6659" width="43.85546875" style="16" customWidth="1"/>
    <col min="6660" max="6912" width="11.42578125" style="16"/>
    <col min="6913" max="6913" width="4" style="16" customWidth="1"/>
    <col min="6914" max="6914" width="67.28515625" style="16" customWidth="1"/>
    <col min="6915" max="6915" width="43.85546875" style="16" customWidth="1"/>
    <col min="6916" max="7168" width="11.42578125" style="16"/>
    <col min="7169" max="7169" width="4" style="16" customWidth="1"/>
    <col min="7170" max="7170" width="67.28515625" style="16" customWidth="1"/>
    <col min="7171" max="7171" width="43.85546875" style="16" customWidth="1"/>
    <col min="7172" max="7424" width="11.42578125" style="16"/>
    <col min="7425" max="7425" width="4" style="16" customWidth="1"/>
    <col min="7426" max="7426" width="67.28515625" style="16" customWidth="1"/>
    <col min="7427" max="7427" width="43.85546875" style="16" customWidth="1"/>
    <col min="7428" max="7680" width="11.42578125" style="16"/>
    <col min="7681" max="7681" width="4" style="16" customWidth="1"/>
    <col min="7682" max="7682" width="67.28515625" style="16" customWidth="1"/>
    <col min="7683" max="7683" width="43.85546875" style="16" customWidth="1"/>
    <col min="7684" max="7936" width="11.42578125" style="16"/>
    <col min="7937" max="7937" width="4" style="16" customWidth="1"/>
    <col min="7938" max="7938" width="67.28515625" style="16" customWidth="1"/>
    <col min="7939" max="7939" width="43.85546875" style="16" customWidth="1"/>
    <col min="7940" max="8192" width="11.42578125" style="16"/>
    <col min="8193" max="8193" width="4" style="16" customWidth="1"/>
    <col min="8194" max="8194" width="67.28515625" style="16" customWidth="1"/>
    <col min="8195" max="8195" width="43.85546875" style="16" customWidth="1"/>
    <col min="8196" max="8448" width="11.42578125" style="16"/>
    <col min="8449" max="8449" width="4" style="16" customWidth="1"/>
    <col min="8450" max="8450" width="67.28515625" style="16" customWidth="1"/>
    <col min="8451" max="8451" width="43.85546875" style="16" customWidth="1"/>
    <col min="8452" max="8704" width="11.42578125" style="16"/>
    <col min="8705" max="8705" width="4" style="16" customWidth="1"/>
    <col min="8706" max="8706" width="67.28515625" style="16" customWidth="1"/>
    <col min="8707" max="8707" width="43.85546875" style="16" customWidth="1"/>
    <col min="8708" max="8960" width="11.42578125" style="16"/>
    <col min="8961" max="8961" width="4" style="16" customWidth="1"/>
    <col min="8962" max="8962" width="67.28515625" style="16" customWidth="1"/>
    <col min="8963" max="8963" width="43.85546875" style="16" customWidth="1"/>
    <col min="8964" max="9216" width="11.42578125" style="16"/>
    <col min="9217" max="9217" width="4" style="16" customWidth="1"/>
    <col min="9218" max="9218" width="67.28515625" style="16" customWidth="1"/>
    <col min="9219" max="9219" width="43.85546875" style="16" customWidth="1"/>
    <col min="9220" max="9472" width="11.42578125" style="16"/>
    <col min="9473" max="9473" width="4" style="16" customWidth="1"/>
    <col min="9474" max="9474" width="67.28515625" style="16" customWidth="1"/>
    <col min="9475" max="9475" width="43.85546875" style="16" customWidth="1"/>
    <col min="9476" max="9728" width="11.42578125" style="16"/>
    <col min="9729" max="9729" width="4" style="16" customWidth="1"/>
    <col min="9730" max="9730" width="67.28515625" style="16" customWidth="1"/>
    <col min="9731" max="9731" width="43.85546875" style="16" customWidth="1"/>
    <col min="9732" max="9984" width="11.42578125" style="16"/>
    <col min="9985" max="9985" width="4" style="16" customWidth="1"/>
    <col min="9986" max="9986" width="67.28515625" style="16" customWidth="1"/>
    <col min="9987" max="9987" width="43.85546875" style="16" customWidth="1"/>
    <col min="9988" max="10240" width="11.42578125" style="16"/>
    <col min="10241" max="10241" width="4" style="16" customWidth="1"/>
    <col min="10242" max="10242" width="67.28515625" style="16" customWidth="1"/>
    <col min="10243" max="10243" width="43.85546875" style="16" customWidth="1"/>
    <col min="10244" max="10496" width="11.42578125" style="16"/>
    <col min="10497" max="10497" width="4" style="16" customWidth="1"/>
    <col min="10498" max="10498" width="67.28515625" style="16" customWidth="1"/>
    <col min="10499" max="10499" width="43.85546875" style="16" customWidth="1"/>
    <col min="10500" max="10752" width="11.42578125" style="16"/>
    <col min="10753" max="10753" width="4" style="16" customWidth="1"/>
    <col min="10754" max="10754" width="67.28515625" style="16" customWidth="1"/>
    <col min="10755" max="10755" width="43.85546875" style="16" customWidth="1"/>
    <col min="10756" max="11008" width="11.42578125" style="16"/>
    <col min="11009" max="11009" width="4" style="16" customWidth="1"/>
    <col min="11010" max="11010" width="67.28515625" style="16" customWidth="1"/>
    <col min="11011" max="11011" width="43.85546875" style="16" customWidth="1"/>
    <col min="11012" max="11264" width="11.42578125" style="16"/>
    <col min="11265" max="11265" width="4" style="16" customWidth="1"/>
    <col min="11266" max="11266" width="67.28515625" style="16" customWidth="1"/>
    <col min="11267" max="11267" width="43.85546875" style="16" customWidth="1"/>
    <col min="11268" max="11520" width="11.42578125" style="16"/>
    <col min="11521" max="11521" width="4" style="16" customWidth="1"/>
    <col min="11522" max="11522" width="67.28515625" style="16" customWidth="1"/>
    <col min="11523" max="11523" width="43.85546875" style="16" customWidth="1"/>
    <col min="11524" max="11776" width="11.42578125" style="16"/>
    <col min="11777" max="11777" width="4" style="16" customWidth="1"/>
    <col min="11778" max="11778" width="67.28515625" style="16" customWidth="1"/>
    <col min="11779" max="11779" width="43.85546875" style="16" customWidth="1"/>
    <col min="11780" max="12032" width="11.42578125" style="16"/>
    <col min="12033" max="12033" width="4" style="16" customWidth="1"/>
    <col min="12034" max="12034" width="67.28515625" style="16" customWidth="1"/>
    <col min="12035" max="12035" width="43.85546875" style="16" customWidth="1"/>
    <col min="12036" max="12288" width="11.42578125" style="16"/>
    <col min="12289" max="12289" width="4" style="16" customWidth="1"/>
    <col min="12290" max="12290" width="67.28515625" style="16" customWidth="1"/>
    <col min="12291" max="12291" width="43.85546875" style="16" customWidth="1"/>
    <col min="12292" max="12544" width="11.42578125" style="16"/>
    <col min="12545" max="12545" width="4" style="16" customWidth="1"/>
    <col min="12546" max="12546" width="67.28515625" style="16" customWidth="1"/>
    <col min="12547" max="12547" width="43.85546875" style="16" customWidth="1"/>
    <col min="12548" max="12800" width="11.42578125" style="16"/>
    <col min="12801" max="12801" width="4" style="16" customWidth="1"/>
    <col min="12802" max="12802" width="67.28515625" style="16" customWidth="1"/>
    <col min="12803" max="12803" width="43.85546875" style="16" customWidth="1"/>
    <col min="12804" max="13056" width="11.42578125" style="16"/>
    <col min="13057" max="13057" width="4" style="16" customWidth="1"/>
    <col min="13058" max="13058" width="67.28515625" style="16" customWidth="1"/>
    <col min="13059" max="13059" width="43.85546875" style="16" customWidth="1"/>
    <col min="13060" max="13312" width="11.42578125" style="16"/>
    <col min="13313" max="13313" width="4" style="16" customWidth="1"/>
    <col min="13314" max="13314" width="67.28515625" style="16" customWidth="1"/>
    <col min="13315" max="13315" width="43.85546875" style="16" customWidth="1"/>
    <col min="13316" max="13568" width="11.42578125" style="16"/>
    <col min="13569" max="13569" width="4" style="16" customWidth="1"/>
    <col min="13570" max="13570" width="67.28515625" style="16" customWidth="1"/>
    <col min="13571" max="13571" width="43.85546875" style="16" customWidth="1"/>
    <col min="13572" max="13824" width="11.42578125" style="16"/>
    <col min="13825" max="13825" width="4" style="16" customWidth="1"/>
    <col min="13826" max="13826" width="67.28515625" style="16" customWidth="1"/>
    <col min="13827" max="13827" width="43.85546875" style="16" customWidth="1"/>
    <col min="13828" max="14080" width="11.42578125" style="16"/>
    <col min="14081" max="14081" width="4" style="16" customWidth="1"/>
    <col min="14082" max="14082" width="67.28515625" style="16" customWidth="1"/>
    <col min="14083" max="14083" width="43.85546875" style="16" customWidth="1"/>
    <col min="14084" max="14336" width="11.42578125" style="16"/>
    <col min="14337" max="14337" width="4" style="16" customWidth="1"/>
    <col min="14338" max="14338" width="67.28515625" style="16" customWidth="1"/>
    <col min="14339" max="14339" width="43.85546875" style="16" customWidth="1"/>
    <col min="14340" max="14592" width="11.42578125" style="16"/>
    <col min="14593" max="14593" width="4" style="16" customWidth="1"/>
    <col min="14594" max="14594" width="67.28515625" style="16" customWidth="1"/>
    <col min="14595" max="14595" width="43.85546875" style="16" customWidth="1"/>
    <col min="14596" max="14848" width="11.42578125" style="16"/>
    <col min="14849" max="14849" width="4" style="16" customWidth="1"/>
    <col min="14850" max="14850" width="67.28515625" style="16" customWidth="1"/>
    <col min="14851" max="14851" width="43.85546875" style="16" customWidth="1"/>
    <col min="14852" max="15104" width="11.42578125" style="16"/>
    <col min="15105" max="15105" width="4" style="16" customWidth="1"/>
    <col min="15106" max="15106" width="67.28515625" style="16" customWidth="1"/>
    <col min="15107" max="15107" width="43.85546875" style="16" customWidth="1"/>
    <col min="15108" max="15360" width="11.42578125" style="16"/>
    <col min="15361" max="15361" width="4" style="16" customWidth="1"/>
    <col min="15362" max="15362" width="67.28515625" style="16" customWidth="1"/>
    <col min="15363" max="15363" width="43.85546875" style="16" customWidth="1"/>
    <col min="15364" max="15616" width="11.42578125" style="16"/>
    <col min="15617" max="15617" width="4" style="16" customWidth="1"/>
    <col min="15618" max="15618" width="67.28515625" style="16" customWidth="1"/>
    <col min="15619" max="15619" width="43.85546875" style="16" customWidth="1"/>
    <col min="15620" max="15872" width="11.42578125" style="16"/>
    <col min="15873" max="15873" width="4" style="16" customWidth="1"/>
    <col min="15874" max="15874" width="67.28515625" style="16" customWidth="1"/>
    <col min="15875" max="15875" width="43.85546875" style="16" customWidth="1"/>
    <col min="15876" max="16128" width="11.42578125" style="16"/>
    <col min="16129" max="16129" width="4" style="16" customWidth="1"/>
    <col min="16130" max="16130" width="67.28515625" style="16" customWidth="1"/>
    <col min="16131" max="16131" width="43.85546875" style="16" customWidth="1"/>
    <col min="16132" max="16384" width="11.42578125" style="16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394" t="s">
        <v>167</v>
      </c>
      <c r="C10" s="395"/>
    </row>
    <row r="11" spans="2:3" ht="3" customHeight="1" x14ac:dyDescent="0.2">
      <c r="B11" s="140"/>
      <c r="C11" s="141"/>
    </row>
    <row r="12" spans="2:3" ht="36" customHeight="1" x14ac:dyDescent="0.2">
      <c r="B12" s="142" t="s">
        <v>89</v>
      </c>
      <c r="C12" s="143" t="s">
        <v>90</v>
      </c>
    </row>
    <row r="13" spans="2:3" ht="27.95" customHeight="1" x14ac:dyDescent="0.2">
      <c r="B13" s="144" t="s">
        <v>91</v>
      </c>
      <c r="C13" s="145">
        <v>443</v>
      </c>
    </row>
    <row r="14" spans="2:3" ht="27.95" customHeight="1" x14ac:dyDescent="0.2">
      <c r="B14" s="144" t="s">
        <v>92</v>
      </c>
      <c r="C14" s="145">
        <v>351</v>
      </c>
    </row>
    <row r="15" spans="2:3" ht="27.95" customHeight="1" x14ac:dyDescent="0.2">
      <c r="B15" s="144" t="s">
        <v>93</v>
      </c>
      <c r="C15" s="145">
        <v>351</v>
      </c>
    </row>
    <row r="16" spans="2:3" ht="27.95" customHeight="1" x14ac:dyDescent="0.2">
      <c r="B16" s="144" t="s">
        <v>94</v>
      </c>
      <c r="C16" s="145">
        <v>0</v>
      </c>
    </row>
    <row r="17" spans="2:3" ht="27.95" customHeight="1" x14ac:dyDescent="0.2">
      <c r="B17" s="144" t="s">
        <v>95</v>
      </c>
      <c r="C17" s="145">
        <v>129</v>
      </c>
    </row>
    <row r="18" spans="2:3" ht="27.95" customHeight="1" thickBot="1" x14ac:dyDescent="0.25">
      <c r="B18" s="146" t="s">
        <v>96</v>
      </c>
      <c r="C18" s="147">
        <v>49</v>
      </c>
    </row>
    <row r="19" spans="2:3" ht="4.5" customHeight="1" thickBot="1" x14ac:dyDescent="0.3">
      <c r="B19" s="274"/>
      <c r="C19" s="148"/>
    </row>
    <row r="20" spans="2:3" ht="33.75" customHeight="1" thickBot="1" x14ac:dyDescent="0.25">
      <c r="B20" s="186" t="s">
        <v>109</v>
      </c>
      <c r="C20" s="188" t="s">
        <v>168</v>
      </c>
    </row>
    <row r="21" spans="2:3" ht="3.75" customHeight="1" thickBot="1" x14ac:dyDescent="0.3">
      <c r="B21" s="275"/>
      <c r="C21" s="149"/>
    </row>
    <row r="22" spans="2:3" ht="27.95" customHeight="1" x14ac:dyDescent="0.2">
      <c r="B22" s="150" t="s">
        <v>97</v>
      </c>
      <c r="C22" s="151" t="s">
        <v>90</v>
      </c>
    </row>
    <row r="23" spans="2:3" ht="27.95" customHeight="1" x14ac:dyDescent="0.2">
      <c r="B23" s="144" t="s">
        <v>98</v>
      </c>
      <c r="C23" s="152">
        <v>475</v>
      </c>
    </row>
    <row r="24" spans="2:3" ht="27.95" customHeight="1" x14ac:dyDescent="0.2">
      <c r="B24" s="144" t="s">
        <v>99</v>
      </c>
      <c r="C24" s="152">
        <v>1</v>
      </c>
    </row>
    <row r="25" spans="2:3" ht="27.95" customHeight="1" x14ac:dyDescent="0.2">
      <c r="B25" s="153" t="s">
        <v>100</v>
      </c>
      <c r="C25" s="154">
        <v>57</v>
      </c>
    </row>
    <row r="26" spans="2:3" ht="27.95" customHeight="1" x14ac:dyDescent="0.2">
      <c r="B26" s="155" t="s">
        <v>101</v>
      </c>
      <c r="C26" s="156"/>
    </row>
    <row r="27" spans="2:3" ht="27.95" customHeight="1" x14ac:dyDescent="0.2">
      <c r="B27" s="155" t="s">
        <v>102</v>
      </c>
      <c r="C27" s="156">
        <v>8</v>
      </c>
    </row>
    <row r="28" spans="2:3" ht="27.95" customHeight="1" x14ac:dyDescent="0.2">
      <c r="B28" s="155" t="s">
        <v>103</v>
      </c>
      <c r="C28" s="156"/>
    </row>
    <row r="29" spans="2:3" ht="27.95" customHeight="1" x14ac:dyDescent="0.2">
      <c r="B29" s="155" t="s">
        <v>145</v>
      </c>
      <c r="C29" s="156">
        <v>2</v>
      </c>
    </row>
    <row r="30" spans="2:3" ht="32.25" customHeight="1" thickBot="1" x14ac:dyDescent="0.25">
      <c r="B30" s="157"/>
      <c r="C30" s="158"/>
    </row>
    <row r="31" spans="2:3" ht="10.5" customHeight="1" thickBot="1" x14ac:dyDescent="0.25">
      <c r="B31" s="159"/>
      <c r="C31" s="160"/>
    </row>
    <row r="32" spans="2:3" ht="22.5" customHeight="1" thickBot="1" x14ac:dyDescent="0.25">
      <c r="B32" s="102" t="s">
        <v>120</v>
      </c>
      <c r="C32" s="104">
        <f>C23+C25+C27+C28+C29+C24+C26</f>
        <v>543</v>
      </c>
    </row>
    <row r="33" spans="2:3" ht="17.25" customHeight="1" thickBot="1" x14ac:dyDescent="0.25">
      <c r="B33" s="161"/>
      <c r="C33" s="162"/>
    </row>
    <row r="34" spans="2:3" ht="25.5" customHeight="1" thickBot="1" x14ac:dyDescent="0.25">
      <c r="B34" s="186" t="s">
        <v>108</v>
      </c>
      <c r="C34" s="187" t="s">
        <v>168</v>
      </c>
    </row>
    <row r="35" spans="2:3" ht="15.75" customHeight="1" thickBot="1" x14ac:dyDescent="0.25">
      <c r="B35" s="163"/>
      <c r="C35" s="149"/>
    </row>
    <row r="36" spans="2:3" ht="19.5" customHeight="1" x14ac:dyDescent="0.2">
      <c r="B36" s="150" t="s">
        <v>104</v>
      </c>
      <c r="C36" s="164" t="s">
        <v>17</v>
      </c>
    </row>
    <row r="37" spans="2:3" ht="27.95" customHeight="1" x14ac:dyDescent="0.2">
      <c r="B37" s="144" t="s">
        <v>105</v>
      </c>
      <c r="C37" s="145">
        <v>95</v>
      </c>
    </row>
    <row r="38" spans="2:3" ht="25.5" customHeight="1" x14ac:dyDescent="0.2">
      <c r="B38" s="144" t="s">
        <v>106</v>
      </c>
      <c r="C38" s="145">
        <v>129</v>
      </c>
    </row>
    <row r="39" spans="2:3" ht="24.75" customHeight="1" thickBot="1" x14ac:dyDescent="0.25">
      <c r="B39" s="146" t="s">
        <v>107</v>
      </c>
      <c r="C39" s="147">
        <v>65</v>
      </c>
    </row>
    <row r="40" spans="2:3" ht="12.75" customHeight="1" thickBot="1" x14ac:dyDescent="0.25">
      <c r="B40" s="159"/>
      <c r="C40" s="160"/>
    </row>
    <row r="41" spans="2:3" ht="30" customHeight="1" thickBot="1" x14ac:dyDescent="0.25">
      <c r="B41" s="102" t="s">
        <v>5</v>
      </c>
      <c r="C41" s="165">
        <f>SUM(C37:C40)</f>
        <v>289</v>
      </c>
    </row>
    <row r="42" spans="2:3" ht="27.95" customHeight="1" x14ac:dyDescent="0.2">
      <c r="B42" s="17"/>
      <c r="C42" s="18"/>
    </row>
    <row r="43" spans="2:3" ht="27.95" customHeight="1" x14ac:dyDescent="0.2">
      <c r="B43" s="20"/>
      <c r="C43" s="19"/>
    </row>
    <row r="44" spans="2:3" ht="27.95" customHeight="1" x14ac:dyDescent="0.2">
      <c r="B44" s="21"/>
      <c r="C44" s="21"/>
    </row>
    <row r="45" spans="2:3" ht="27.95" customHeight="1" x14ac:dyDescent="0.2">
      <c r="B45" s="23"/>
      <c r="C45" s="24"/>
    </row>
    <row r="46" spans="2:3" ht="30.95" customHeight="1" x14ac:dyDescent="0.2">
      <c r="B46" s="23"/>
      <c r="C46" s="24"/>
    </row>
    <row r="47" spans="2:3" ht="30.95" customHeight="1" x14ac:dyDescent="0.2">
      <c r="B47" s="87"/>
      <c r="C47" s="24"/>
    </row>
    <row r="48" spans="2:3" ht="30.95" customHeight="1" x14ac:dyDescent="0.2">
      <c r="B48" s="396"/>
      <c r="C48" s="396"/>
    </row>
    <row r="49" spans="2:3" ht="30.95" customHeight="1" x14ac:dyDescent="0.2">
      <c r="B49" s="26"/>
      <c r="C49" s="26"/>
    </row>
    <row r="50" spans="2:3" ht="30.95" customHeight="1" x14ac:dyDescent="0.2">
      <c r="B50" s="27"/>
      <c r="C50" s="27"/>
    </row>
    <row r="51" spans="2:3" ht="30.95" customHeight="1" x14ac:dyDescent="0.2">
      <c r="B51" s="28"/>
      <c r="C51" s="28"/>
    </row>
    <row r="52" spans="2:3" ht="30.95" customHeight="1" x14ac:dyDescent="0.2">
      <c r="B52" s="29"/>
      <c r="C52" s="29"/>
    </row>
    <row r="53" spans="2:3" ht="30.95" customHeight="1" x14ac:dyDescent="0.2">
      <c r="B53" s="23"/>
      <c r="C53" s="24"/>
    </row>
    <row r="54" spans="2:3" ht="30.95" customHeight="1" x14ac:dyDescent="0.2">
      <c r="B54" s="23"/>
      <c r="C54" s="24"/>
    </row>
    <row r="55" spans="2:3" ht="30.95" customHeight="1" x14ac:dyDescent="0.2">
      <c r="B55" s="23"/>
      <c r="C55" s="24"/>
    </row>
    <row r="56" spans="2:3" ht="30.95" customHeight="1" x14ac:dyDescent="0.2">
      <c r="B56" s="23"/>
      <c r="C56" s="24"/>
    </row>
    <row r="57" spans="2:3" ht="30.95" customHeight="1" x14ac:dyDescent="0.2">
      <c r="B57" s="23"/>
      <c r="C57" s="24"/>
    </row>
    <row r="58" spans="2:3" ht="30.95" customHeight="1" x14ac:dyDescent="0.2">
      <c r="B58" s="30"/>
      <c r="C58" s="22"/>
    </row>
    <row r="59" spans="2:3" ht="30.95" customHeight="1" x14ac:dyDescent="0.2">
      <c r="B59" s="23"/>
      <c r="C59" s="24"/>
    </row>
    <row r="60" spans="2:3" ht="30.95" customHeight="1" x14ac:dyDescent="0.2">
      <c r="B60" s="23"/>
      <c r="C60" s="24"/>
    </row>
    <row r="61" spans="2:3" ht="30.95" customHeight="1" x14ac:dyDescent="0.2">
      <c r="B61" s="25"/>
      <c r="C61" s="24"/>
    </row>
    <row r="62" spans="2:3" ht="30.95" customHeight="1" x14ac:dyDescent="0.2"/>
  </sheetData>
  <mergeCells count="2">
    <mergeCell ref="B10:C10"/>
    <mergeCell ref="B48:C48"/>
  </mergeCells>
  <printOptions horizontalCentered="1"/>
  <pageMargins left="0.46" right="0" top="0.32" bottom="0" header="0.18" footer="0"/>
  <pageSetup scale="78" orientation="portrait" horizontalDpi="4294967295" verticalDpi="4294967295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30"/>
  <sheetViews>
    <sheetView showGridLines="0" view="pageLayout" topLeftCell="A31" zoomScale="75" zoomScaleNormal="50" zoomScaleSheetLayoutView="75" zoomScalePageLayoutView="75" workbookViewId="0">
      <selection activeCell="F7" sqref="F7:J7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6" spans="2:16" ht="21" x14ac:dyDescent="0.35">
      <c r="B6" s="371" t="s">
        <v>211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</row>
    <row r="7" spans="2:16" ht="21" x14ac:dyDescent="0.35">
      <c r="F7" s="371" t="s">
        <v>212</v>
      </c>
      <c r="G7" s="371"/>
      <c r="H7" s="371"/>
      <c r="I7" s="371"/>
      <c r="J7" s="371"/>
    </row>
    <row r="9" spans="2:16" ht="30.75" customHeight="1" x14ac:dyDescent="0.25">
      <c r="P9" s="44"/>
    </row>
    <row r="11" spans="2:16" x14ac:dyDescent="0.2">
      <c r="B11" s="5"/>
      <c r="C11" s="5"/>
    </row>
    <row r="12" spans="2:16" ht="36" customHeight="1" x14ac:dyDescent="0.2">
      <c r="B12" s="166" t="s">
        <v>0</v>
      </c>
      <c r="C12" s="167" t="s">
        <v>35</v>
      </c>
      <c r="E12" s="75">
        <v>100</v>
      </c>
    </row>
    <row r="13" spans="2:16" ht="36" customHeight="1" x14ac:dyDescent="0.2">
      <c r="B13" s="168" t="s">
        <v>153</v>
      </c>
      <c r="C13" s="169">
        <v>298</v>
      </c>
    </row>
    <row r="14" spans="2:16" ht="30.95" customHeight="1" x14ac:dyDescent="0.2">
      <c r="B14" s="170" t="s">
        <v>169</v>
      </c>
      <c r="C14" s="171">
        <v>299</v>
      </c>
    </row>
    <row r="15" spans="2:16" ht="12.75" customHeight="1" thickBot="1" x14ac:dyDescent="0.25">
      <c r="B15" s="172"/>
      <c r="C15" s="169"/>
      <c r="D15" s="7"/>
    </row>
    <row r="16" spans="2:16" ht="60" customHeight="1" thickTop="1" x14ac:dyDescent="0.2">
      <c r="B16" s="173" t="s">
        <v>23</v>
      </c>
      <c r="C16" s="174">
        <f>(C13*E12/C14)-100</f>
        <v>-0.33444816053511772</v>
      </c>
    </row>
    <row r="25" spans="2:3" ht="15.75" thickBot="1" x14ac:dyDescent="0.25"/>
    <row r="26" spans="2:3" ht="15.75" x14ac:dyDescent="0.25">
      <c r="B26" s="175" t="s">
        <v>123</v>
      </c>
      <c r="C26" s="176">
        <v>299</v>
      </c>
    </row>
    <row r="27" spans="2:3" ht="15.75" x14ac:dyDescent="0.25">
      <c r="B27" s="177" t="s">
        <v>146</v>
      </c>
      <c r="C27" s="178"/>
    </row>
    <row r="28" spans="2:3" ht="15.75" x14ac:dyDescent="0.25">
      <c r="B28" s="177" t="s">
        <v>124</v>
      </c>
      <c r="C28" s="178"/>
    </row>
    <row r="29" spans="2:3" ht="16.5" thickBot="1" x14ac:dyDescent="0.3">
      <c r="B29" s="179" t="s">
        <v>144</v>
      </c>
      <c r="C29" s="180"/>
    </row>
    <row r="30" spans="2:3" ht="17.25" x14ac:dyDescent="0.3">
      <c r="B30" s="181"/>
      <c r="C30" s="182">
        <f>SUM(C26:C29)</f>
        <v>299</v>
      </c>
    </row>
  </sheetData>
  <mergeCells count="2">
    <mergeCell ref="B6:O6"/>
    <mergeCell ref="F7:J7"/>
  </mergeCells>
  <printOptions horizontalCentered="1"/>
  <pageMargins left="0.42" right="0" top="0.59" bottom="0" header="0" footer="0"/>
  <pageSetup paperSize="9" scale="75" orientation="landscape" horizontalDpi="4294967295" verticalDpi="4294967295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1"/>
  <sheetViews>
    <sheetView showGridLines="0" view="pageLayout" topLeftCell="A8" zoomScaleNormal="100" workbookViewId="0">
      <selection activeCell="B17" sqref="B17"/>
    </sheetView>
  </sheetViews>
  <sheetFormatPr baseColWidth="10" defaultRowHeight="12.75" x14ac:dyDescent="0.2"/>
  <cols>
    <col min="1" max="1" width="4.85546875" customWidth="1"/>
    <col min="2" max="2" width="65.28515625" customWidth="1"/>
    <col min="3" max="3" width="15.28515625" customWidth="1"/>
    <col min="4" max="4" width="12.85546875" customWidth="1"/>
  </cols>
  <sheetData>
    <row r="7" spans="1:7" hidden="1" x14ac:dyDescent="0.2"/>
    <row r="8" spans="1:7" ht="36.75" customHeight="1" x14ac:dyDescent="0.25">
      <c r="A8" s="397" t="s">
        <v>218</v>
      </c>
      <c r="B8" s="397"/>
      <c r="C8" s="397"/>
      <c r="D8" s="39"/>
      <c r="E8" s="39"/>
      <c r="F8" s="39"/>
      <c r="G8" s="39"/>
    </row>
    <row r="9" spans="1:7" ht="13.5" thickBot="1" x14ac:dyDescent="0.25">
      <c r="A9" s="183"/>
      <c r="B9" s="183"/>
      <c r="C9" s="183"/>
    </row>
    <row r="10" spans="1:7" ht="31.5" customHeight="1" thickBot="1" x14ac:dyDescent="0.25">
      <c r="A10" s="183"/>
      <c r="B10" s="398" t="s">
        <v>128</v>
      </c>
      <c r="C10" s="399"/>
    </row>
    <row r="11" spans="1:7" ht="15.75" x14ac:dyDescent="0.25">
      <c r="A11" s="183"/>
      <c r="B11" s="276" t="s">
        <v>113</v>
      </c>
      <c r="C11" s="277" t="s">
        <v>114</v>
      </c>
    </row>
    <row r="12" spans="1:7" ht="15.75" x14ac:dyDescent="0.25">
      <c r="A12" s="183"/>
      <c r="B12" s="281" t="s">
        <v>142</v>
      </c>
      <c r="C12" s="208"/>
    </row>
    <row r="13" spans="1:7" ht="15.75" x14ac:dyDescent="0.25">
      <c r="A13" s="183"/>
      <c r="B13" s="278" t="s">
        <v>175</v>
      </c>
      <c r="C13" s="279">
        <v>3</v>
      </c>
    </row>
    <row r="14" spans="1:7" ht="15.75" x14ac:dyDescent="0.25">
      <c r="A14" s="183"/>
      <c r="B14" s="280" t="s">
        <v>176</v>
      </c>
      <c r="C14" s="208">
        <v>2</v>
      </c>
    </row>
    <row r="15" spans="1:7" ht="15.75" x14ac:dyDescent="0.25">
      <c r="A15" s="183"/>
      <c r="B15" s="280" t="s">
        <v>177</v>
      </c>
      <c r="C15" s="208">
        <v>2</v>
      </c>
    </row>
    <row r="16" spans="1:7" ht="15.75" x14ac:dyDescent="0.25">
      <c r="A16" s="183"/>
      <c r="B16" s="280" t="s">
        <v>178</v>
      </c>
      <c r="C16" s="208">
        <v>2</v>
      </c>
    </row>
    <row r="17" spans="1:3" ht="15.75" x14ac:dyDescent="0.25">
      <c r="A17" s="183"/>
      <c r="B17" s="280" t="s">
        <v>175</v>
      </c>
      <c r="C17" s="208">
        <v>2</v>
      </c>
    </row>
    <row r="18" spans="1:3" ht="15.75" x14ac:dyDescent="0.25">
      <c r="A18" s="183"/>
      <c r="B18" s="280" t="s">
        <v>179</v>
      </c>
      <c r="C18" s="208">
        <v>2</v>
      </c>
    </row>
    <row r="19" spans="1:3" ht="15.75" x14ac:dyDescent="0.25">
      <c r="A19" s="183"/>
      <c r="B19" s="280" t="s">
        <v>180</v>
      </c>
      <c r="C19" s="208">
        <v>2</v>
      </c>
    </row>
    <row r="20" spans="1:3" ht="15.75" x14ac:dyDescent="0.25">
      <c r="A20" s="183"/>
      <c r="B20" s="280" t="s">
        <v>174</v>
      </c>
      <c r="C20" s="208">
        <v>2</v>
      </c>
    </row>
    <row r="21" spans="1:3" ht="15.75" x14ac:dyDescent="0.25">
      <c r="A21" s="183"/>
      <c r="B21" s="280" t="s">
        <v>181</v>
      </c>
      <c r="C21" s="208">
        <v>2</v>
      </c>
    </row>
    <row r="22" spans="1:3" ht="15.75" x14ac:dyDescent="0.25">
      <c r="A22" s="183"/>
      <c r="B22" s="280" t="s">
        <v>182</v>
      </c>
      <c r="C22" s="208">
        <v>2</v>
      </c>
    </row>
    <row r="23" spans="1:3" ht="15.75" x14ac:dyDescent="0.25">
      <c r="A23" s="183"/>
      <c r="B23" s="280"/>
      <c r="C23" s="208"/>
    </row>
    <row r="24" spans="1:3" ht="15.75" x14ac:dyDescent="0.25">
      <c r="A24" s="183"/>
      <c r="B24" s="281" t="s">
        <v>183</v>
      </c>
      <c r="C24" s="208"/>
    </row>
    <row r="25" spans="1:3" ht="15.75" x14ac:dyDescent="0.25">
      <c r="A25" s="183"/>
      <c r="B25" s="280" t="s">
        <v>184</v>
      </c>
      <c r="C25" s="208">
        <v>3</v>
      </c>
    </row>
    <row r="26" spans="1:3" ht="15.75" x14ac:dyDescent="0.25">
      <c r="A26" s="183"/>
      <c r="B26" s="280" t="s">
        <v>185</v>
      </c>
      <c r="C26" s="208">
        <v>2</v>
      </c>
    </row>
    <row r="27" spans="1:3" ht="15.75" x14ac:dyDescent="0.25">
      <c r="A27" s="183"/>
      <c r="B27" s="280" t="s">
        <v>186</v>
      </c>
      <c r="C27" s="208">
        <v>2</v>
      </c>
    </row>
    <row r="28" spans="1:3" ht="15.75" x14ac:dyDescent="0.25">
      <c r="A28" s="183"/>
      <c r="B28" s="280" t="s">
        <v>187</v>
      </c>
      <c r="C28" s="208">
        <v>2</v>
      </c>
    </row>
    <row r="29" spans="1:3" ht="15.75" x14ac:dyDescent="0.25">
      <c r="A29" s="183"/>
      <c r="B29" s="280" t="s">
        <v>188</v>
      </c>
      <c r="C29" s="208">
        <v>2</v>
      </c>
    </row>
    <row r="30" spans="1:3" ht="15.75" x14ac:dyDescent="0.25">
      <c r="A30" s="183"/>
      <c r="B30" s="280"/>
      <c r="C30" s="208"/>
    </row>
    <row r="31" spans="1:3" ht="15.75" x14ac:dyDescent="0.25">
      <c r="A31" s="183"/>
      <c r="B31" s="281" t="s">
        <v>189</v>
      </c>
      <c r="C31" s="208"/>
    </row>
    <row r="32" spans="1:3" ht="15.75" x14ac:dyDescent="0.25">
      <c r="A32" s="183"/>
      <c r="B32" s="280" t="s">
        <v>173</v>
      </c>
      <c r="C32" s="208">
        <v>3</v>
      </c>
    </row>
    <row r="33" spans="1:3" ht="15.75" x14ac:dyDescent="0.25">
      <c r="A33" s="183"/>
      <c r="B33" s="280" t="s">
        <v>190</v>
      </c>
      <c r="C33" s="208">
        <v>2</v>
      </c>
    </row>
    <row r="34" spans="1:3" ht="15.75" x14ac:dyDescent="0.25">
      <c r="A34" s="183"/>
      <c r="B34" s="280" t="s">
        <v>172</v>
      </c>
      <c r="C34" s="208">
        <v>2</v>
      </c>
    </row>
    <row r="35" spans="1:3" ht="15.75" x14ac:dyDescent="0.25">
      <c r="A35" s="183"/>
      <c r="B35" s="280" t="s">
        <v>191</v>
      </c>
      <c r="C35" s="208">
        <v>2</v>
      </c>
    </row>
    <row r="36" spans="1:3" ht="15.75" x14ac:dyDescent="0.25">
      <c r="A36" s="183"/>
      <c r="B36" s="280" t="s">
        <v>192</v>
      </c>
      <c r="C36" s="208">
        <v>1</v>
      </c>
    </row>
    <row r="37" spans="1:3" ht="15.75" x14ac:dyDescent="0.25">
      <c r="A37" s="183"/>
      <c r="B37" s="280" t="s">
        <v>193</v>
      </c>
      <c r="C37" s="208">
        <v>1</v>
      </c>
    </row>
    <row r="38" spans="1:3" ht="15.75" x14ac:dyDescent="0.25">
      <c r="A38" s="183"/>
      <c r="B38" s="280" t="s">
        <v>194</v>
      </c>
      <c r="C38" s="208">
        <v>1</v>
      </c>
    </row>
    <row r="39" spans="1:3" ht="15.75" x14ac:dyDescent="0.25">
      <c r="A39" s="183"/>
      <c r="B39" s="280" t="s">
        <v>195</v>
      </c>
      <c r="C39" s="208">
        <v>1</v>
      </c>
    </row>
    <row r="40" spans="1:3" ht="15.75" x14ac:dyDescent="0.25">
      <c r="A40" s="183"/>
      <c r="B40" s="280" t="s">
        <v>196</v>
      </c>
      <c r="C40" s="208">
        <v>13</v>
      </c>
    </row>
    <row r="41" spans="1:3" ht="15" x14ac:dyDescent="0.25">
      <c r="B41" s="40"/>
      <c r="C41" s="41"/>
    </row>
  </sheetData>
  <mergeCells count="2">
    <mergeCell ref="A8:C8"/>
    <mergeCell ref="B10:C10"/>
  </mergeCells>
  <pageMargins left="0.6" right="0.41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40"/>
  <sheetViews>
    <sheetView showGridLines="0" view="pageLayout" zoomScale="75" zoomScaleNormal="100" zoomScaleSheetLayoutView="75" zoomScalePageLayoutView="75" workbookViewId="0">
      <selection activeCell="E8" sqref="E8:J8"/>
    </sheetView>
  </sheetViews>
  <sheetFormatPr baseColWidth="10" defaultRowHeight="15" x14ac:dyDescent="0.2"/>
  <cols>
    <col min="1" max="1" width="5.85546875" style="9" customWidth="1"/>
    <col min="2" max="2" width="29.7109375" style="9" customWidth="1"/>
    <col min="3" max="3" width="11.28515625" style="9" customWidth="1"/>
    <col min="4" max="4" width="10.7109375" style="9" customWidth="1"/>
    <col min="5" max="246" width="11.42578125" style="9"/>
    <col min="247" max="247" width="29.7109375" style="9" customWidth="1"/>
    <col min="248" max="248" width="9.42578125" style="9" customWidth="1"/>
    <col min="249" max="249" width="9.85546875" style="9" customWidth="1"/>
    <col min="250" max="250" width="8.7109375" style="9" customWidth="1"/>
    <col min="251" max="251" width="9.28515625" style="9" customWidth="1"/>
    <col min="252" max="252" width="8.140625" style="9" customWidth="1"/>
    <col min="253" max="253" width="8.28515625" style="9" customWidth="1"/>
    <col min="254" max="254" width="9.140625" style="9" customWidth="1"/>
    <col min="255" max="255" width="9.85546875" style="9" customWidth="1"/>
    <col min="256" max="256" width="10" style="9" customWidth="1"/>
    <col min="257" max="257" width="9.7109375" style="9" customWidth="1"/>
    <col min="258" max="258" width="7.42578125" style="9" customWidth="1"/>
    <col min="259" max="259" width="10" style="9" customWidth="1"/>
    <col min="260" max="260" width="12.7109375" style="9" customWidth="1"/>
    <col min="261" max="502" width="11.42578125" style="9"/>
    <col min="503" max="503" width="29.7109375" style="9" customWidth="1"/>
    <col min="504" max="504" width="9.42578125" style="9" customWidth="1"/>
    <col min="505" max="505" width="9.85546875" style="9" customWidth="1"/>
    <col min="506" max="506" width="8.7109375" style="9" customWidth="1"/>
    <col min="507" max="507" width="9.28515625" style="9" customWidth="1"/>
    <col min="508" max="508" width="8.140625" style="9" customWidth="1"/>
    <col min="509" max="509" width="8.28515625" style="9" customWidth="1"/>
    <col min="510" max="510" width="9.140625" style="9" customWidth="1"/>
    <col min="511" max="511" width="9.85546875" style="9" customWidth="1"/>
    <col min="512" max="512" width="10" style="9" customWidth="1"/>
    <col min="513" max="513" width="9.7109375" style="9" customWidth="1"/>
    <col min="514" max="514" width="7.42578125" style="9" customWidth="1"/>
    <col min="515" max="515" width="10" style="9" customWidth="1"/>
    <col min="516" max="516" width="12.7109375" style="9" customWidth="1"/>
    <col min="517" max="758" width="11.42578125" style="9"/>
    <col min="759" max="759" width="29.7109375" style="9" customWidth="1"/>
    <col min="760" max="760" width="9.42578125" style="9" customWidth="1"/>
    <col min="761" max="761" width="9.85546875" style="9" customWidth="1"/>
    <col min="762" max="762" width="8.7109375" style="9" customWidth="1"/>
    <col min="763" max="763" width="9.28515625" style="9" customWidth="1"/>
    <col min="764" max="764" width="8.140625" style="9" customWidth="1"/>
    <col min="765" max="765" width="8.28515625" style="9" customWidth="1"/>
    <col min="766" max="766" width="9.140625" style="9" customWidth="1"/>
    <col min="767" max="767" width="9.85546875" style="9" customWidth="1"/>
    <col min="768" max="768" width="10" style="9" customWidth="1"/>
    <col min="769" max="769" width="9.7109375" style="9" customWidth="1"/>
    <col min="770" max="770" width="7.42578125" style="9" customWidth="1"/>
    <col min="771" max="771" width="10" style="9" customWidth="1"/>
    <col min="772" max="772" width="12.7109375" style="9" customWidth="1"/>
    <col min="773" max="1014" width="11.42578125" style="9"/>
    <col min="1015" max="1015" width="29.7109375" style="9" customWidth="1"/>
    <col min="1016" max="1016" width="9.42578125" style="9" customWidth="1"/>
    <col min="1017" max="1017" width="9.85546875" style="9" customWidth="1"/>
    <col min="1018" max="1018" width="8.7109375" style="9" customWidth="1"/>
    <col min="1019" max="1019" width="9.28515625" style="9" customWidth="1"/>
    <col min="1020" max="1020" width="8.140625" style="9" customWidth="1"/>
    <col min="1021" max="1021" width="8.28515625" style="9" customWidth="1"/>
    <col min="1022" max="1022" width="9.140625" style="9" customWidth="1"/>
    <col min="1023" max="1023" width="9.85546875" style="9" customWidth="1"/>
    <col min="1024" max="1024" width="10" style="9" customWidth="1"/>
    <col min="1025" max="1025" width="9.7109375" style="9" customWidth="1"/>
    <col min="1026" max="1026" width="7.42578125" style="9" customWidth="1"/>
    <col min="1027" max="1027" width="10" style="9" customWidth="1"/>
    <col min="1028" max="1028" width="12.7109375" style="9" customWidth="1"/>
    <col min="1029" max="1270" width="11.42578125" style="9"/>
    <col min="1271" max="1271" width="29.7109375" style="9" customWidth="1"/>
    <col min="1272" max="1272" width="9.42578125" style="9" customWidth="1"/>
    <col min="1273" max="1273" width="9.85546875" style="9" customWidth="1"/>
    <col min="1274" max="1274" width="8.7109375" style="9" customWidth="1"/>
    <col min="1275" max="1275" width="9.28515625" style="9" customWidth="1"/>
    <col min="1276" max="1276" width="8.140625" style="9" customWidth="1"/>
    <col min="1277" max="1277" width="8.28515625" style="9" customWidth="1"/>
    <col min="1278" max="1278" width="9.140625" style="9" customWidth="1"/>
    <col min="1279" max="1279" width="9.85546875" style="9" customWidth="1"/>
    <col min="1280" max="1280" width="10" style="9" customWidth="1"/>
    <col min="1281" max="1281" width="9.7109375" style="9" customWidth="1"/>
    <col min="1282" max="1282" width="7.42578125" style="9" customWidth="1"/>
    <col min="1283" max="1283" width="10" style="9" customWidth="1"/>
    <col min="1284" max="1284" width="12.7109375" style="9" customWidth="1"/>
    <col min="1285" max="1526" width="11.42578125" style="9"/>
    <col min="1527" max="1527" width="29.7109375" style="9" customWidth="1"/>
    <col min="1528" max="1528" width="9.42578125" style="9" customWidth="1"/>
    <col min="1529" max="1529" width="9.85546875" style="9" customWidth="1"/>
    <col min="1530" max="1530" width="8.7109375" style="9" customWidth="1"/>
    <col min="1531" max="1531" width="9.28515625" style="9" customWidth="1"/>
    <col min="1532" max="1532" width="8.140625" style="9" customWidth="1"/>
    <col min="1533" max="1533" width="8.28515625" style="9" customWidth="1"/>
    <col min="1534" max="1534" width="9.140625" style="9" customWidth="1"/>
    <col min="1535" max="1535" width="9.85546875" style="9" customWidth="1"/>
    <col min="1536" max="1536" width="10" style="9" customWidth="1"/>
    <col min="1537" max="1537" width="9.7109375" style="9" customWidth="1"/>
    <col min="1538" max="1538" width="7.42578125" style="9" customWidth="1"/>
    <col min="1539" max="1539" width="10" style="9" customWidth="1"/>
    <col min="1540" max="1540" width="12.7109375" style="9" customWidth="1"/>
    <col min="1541" max="1782" width="11.42578125" style="9"/>
    <col min="1783" max="1783" width="29.7109375" style="9" customWidth="1"/>
    <col min="1784" max="1784" width="9.42578125" style="9" customWidth="1"/>
    <col min="1785" max="1785" width="9.85546875" style="9" customWidth="1"/>
    <col min="1786" max="1786" width="8.7109375" style="9" customWidth="1"/>
    <col min="1787" max="1787" width="9.28515625" style="9" customWidth="1"/>
    <col min="1788" max="1788" width="8.140625" style="9" customWidth="1"/>
    <col min="1789" max="1789" width="8.28515625" style="9" customWidth="1"/>
    <col min="1790" max="1790" width="9.140625" style="9" customWidth="1"/>
    <col min="1791" max="1791" width="9.85546875" style="9" customWidth="1"/>
    <col min="1792" max="1792" width="10" style="9" customWidth="1"/>
    <col min="1793" max="1793" width="9.7109375" style="9" customWidth="1"/>
    <col min="1794" max="1794" width="7.42578125" style="9" customWidth="1"/>
    <col min="1795" max="1795" width="10" style="9" customWidth="1"/>
    <col min="1796" max="1796" width="12.7109375" style="9" customWidth="1"/>
    <col min="1797" max="2038" width="11.42578125" style="9"/>
    <col min="2039" max="2039" width="29.7109375" style="9" customWidth="1"/>
    <col min="2040" max="2040" width="9.42578125" style="9" customWidth="1"/>
    <col min="2041" max="2041" width="9.85546875" style="9" customWidth="1"/>
    <col min="2042" max="2042" width="8.7109375" style="9" customWidth="1"/>
    <col min="2043" max="2043" width="9.28515625" style="9" customWidth="1"/>
    <col min="2044" max="2044" width="8.140625" style="9" customWidth="1"/>
    <col min="2045" max="2045" width="8.28515625" style="9" customWidth="1"/>
    <col min="2046" max="2046" width="9.140625" style="9" customWidth="1"/>
    <col min="2047" max="2047" width="9.85546875" style="9" customWidth="1"/>
    <col min="2048" max="2048" width="10" style="9" customWidth="1"/>
    <col min="2049" max="2049" width="9.7109375" style="9" customWidth="1"/>
    <col min="2050" max="2050" width="7.42578125" style="9" customWidth="1"/>
    <col min="2051" max="2051" width="10" style="9" customWidth="1"/>
    <col min="2052" max="2052" width="12.7109375" style="9" customWidth="1"/>
    <col min="2053" max="2294" width="11.42578125" style="9"/>
    <col min="2295" max="2295" width="29.7109375" style="9" customWidth="1"/>
    <col min="2296" max="2296" width="9.42578125" style="9" customWidth="1"/>
    <col min="2297" max="2297" width="9.85546875" style="9" customWidth="1"/>
    <col min="2298" max="2298" width="8.7109375" style="9" customWidth="1"/>
    <col min="2299" max="2299" width="9.28515625" style="9" customWidth="1"/>
    <col min="2300" max="2300" width="8.140625" style="9" customWidth="1"/>
    <col min="2301" max="2301" width="8.28515625" style="9" customWidth="1"/>
    <col min="2302" max="2302" width="9.140625" style="9" customWidth="1"/>
    <col min="2303" max="2303" width="9.85546875" style="9" customWidth="1"/>
    <col min="2304" max="2304" width="10" style="9" customWidth="1"/>
    <col min="2305" max="2305" width="9.7109375" style="9" customWidth="1"/>
    <col min="2306" max="2306" width="7.42578125" style="9" customWidth="1"/>
    <col min="2307" max="2307" width="10" style="9" customWidth="1"/>
    <col min="2308" max="2308" width="12.7109375" style="9" customWidth="1"/>
    <col min="2309" max="2550" width="11.42578125" style="9"/>
    <col min="2551" max="2551" width="29.7109375" style="9" customWidth="1"/>
    <col min="2552" max="2552" width="9.42578125" style="9" customWidth="1"/>
    <col min="2553" max="2553" width="9.85546875" style="9" customWidth="1"/>
    <col min="2554" max="2554" width="8.7109375" style="9" customWidth="1"/>
    <col min="2555" max="2555" width="9.28515625" style="9" customWidth="1"/>
    <col min="2556" max="2556" width="8.140625" style="9" customWidth="1"/>
    <col min="2557" max="2557" width="8.28515625" style="9" customWidth="1"/>
    <col min="2558" max="2558" width="9.140625" style="9" customWidth="1"/>
    <col min="2559" max="2559" width="9.85546875" style="9" customWidth="1"/>
    <col min="2560" max="2560" width="10" style="9" customWidth="1"/>
    <col min="2561" max="2561" width="9.7109375" style="9" customWidth="1"/>
    <col min="2562" max="2562" width="7.42578125" style="9" customWidth="1"/>
    <col min="2563" max="2563" width="10" style="9" customWidth="1"/>
    <col min="2564" max="2564" width="12.7109375" style="9" customWidth="1"/>
    <col min="2565" max="2806" width="11.42578125" style="9"/>
    <col min="2807" max="2807" width="29.7109375" style="9" customWidth="1"/>
    <col min="2808" max="2808" width="9.42578125" style="9" customWidth="1"/>
    <col min="2809" max="2809" width="9.85546875" style="9" customWidth="1"/>
    <col min="2810" max="2810" width="8.7109375" style="9" customWidth="1"/>
    <col min="2811" max="2811" width="9.28515625" style="9" customWidth="1"/>
    <col min="2812" max="2812" width="8.140625" style="9" customWidth="1"/>
    <col min="2813" max="2813" width="8.28515625" style="9" customWidth="1"/>
    <col min="2814" max="2814" width="9.140625" style="9" customWidth="1"/>
    <col min="2815" max="2815" width="9.85546875" style="9" customWidth="1"/>
    <col min="2816" max="2816" width="10" style="9" customWidth="1"/>
    <col min="2817" max="2817" width="9.7109375" style="9" customWidth="1"/>
    <col min="2818" max="2818" width="7.42578125" style="9" customWidth="1"/>
    <col min="2819" max="2819" width="10" style="9" customWidth="1"/>
    <col min="2820" max="2820" width="12.7109375" style="9" customWidth="1"/>
    <col min="2821" max="3062" width="11.42578125" style="9"/>
    <col min="3063" max="3063" width="29.7109375" style="9" customWidth="1"/>
    <col min="3064" max="3064" width="9.42578125" style="9" customWidth="1"/>
    <col min="3065" max="3065" width="9.85546875" style="9" customWidth="1"/>
    <col min="3066" max="3066" width="8.7109375" style="9" customWidth="1"/>
    <col min="3067" max="3067" width="9.28515625" style="9" customWidth="1"/>
    <col min="3068" max="3068" width="8.140625" style="9" customWidth="1"/>
    <col min="3069" max="3069" width="8.28515625" style="9" customWidth="1"/>
    <col min="3070" max="3070" width="9.140625" style="9" customWidth="1"/>
    <col min="3071" max="3071" width="9.85546875" style="9" customWidth="1"/>
    <col min="3072" max="3072" width="10" style="9" customWidth="1"/>
    <col min="3073" max="3073" width="9.7109375" style="9" customWidth="1"/>
    <col min="3074" max="3074" width="7.42578125" style="9" customWidth="1"/>
    <col min="3075" max="3075" width="10" style="9" customWidth="1"/>
    <col min="3076" max="3076" width="12.7109375" style="9" customWidth="1"/>
    <col min="3077" max="3318" width="11.42578125" style="9"/>
    <col min="3319" max="3319" width="29.7109375" style="9" customWidth="1"/>
    <col min="3320" max="3320" width="9.42578125" style="9" customWidth="1"/>
    <col min="3321" max="3321" width="9.85546875" style="9" customWidth="1"/>
    <col min="3322" max="3322" width="8.7109375" style="9" customWidth="1"/>
    <col min="3323" max="3323" width="9.28515625" style="9" customWidth="1"/>
    <col min="3324" max="3324" width="8.140625" style="9" customWidth="1"/>
    <col min="3325" max="3325" width="8.28515625" style="9" customWidth="1"/>
    <col min="3326" max="3326" width="9.140625" style="9" customWidth="1"/>
    <col min="3327" max="3327" width="9.85546875" style="9" customWidth="1"/>
    <col min="3328" max="3328" width="10" style="9" customWidth="1"/>
    <col min="3329" max="3329" width="9.7109375" style="9" customWidth="1"/>
    <col min="3330" max="3330" width="7.42578125" style="9" customWidth="1"/>
    <col min="3331" max="3331" width="10" style="9" customWidth="1"/>
    <col min="3332" max="3332" width="12.7109375" style="9" customWidth="1"/>
    <col min="3333" max="3574" width="11.42578125" style="9"/>
    <col min="3575" max="3575" width="29.7109375" style="9" customWidth="1"/>
    <col min="3576" max="3576" width="9.42578125" style="9" customWidth="1"/>
    <col min="3577" max="3577" width="9.85546875" style="9" customWidth="1"/>
    <col min="3578" max="3578" width="8.7109375" style="9" customWidth="1"/>
    <col min="3579" max="3579" width="9.28515625" style="9" customWidth="1"/>
    <col min="3580" max="3580" width="8.140625" style="9" customWidth="1"/>
    <col min="3581" max="3581" width="8.28515625" style="9" customWidth="1"/>
    <col min="3582" max="3582" width="9.140625" style="9" customWidth="1"/>
    <col min="3583" max="3583" width="9.85546875" style="9" customWidth="1"/>
    <col min="3584" max="3584" width="10" style="9" customWidth="1"/>
    <col min="3585" max="3585" width="9.7109375" style="9" customWidth="1"/>
    <col min="3586" max="3586" width="7.42578125" style="9" customWidth="1"/>
    <col min="3587" max="3587" width="10" style="9" customWidth="1"/>
    <col min="3588" max="3588" width="12.7109375" style="9" customWidth="1"/>
    <col min="3589" max="3830" width="11.42578125" style="9"/>
    <col min="3831" max="3831" width="29.7109375" style="9" customWidth="1"/>
    <col min="3832" max="3832" width="9.42578125" style="9" customWidth="1"/>
    <col min="3833" max="3833" width="9.85546875" style="9" customWidth="1"/>
    <col min="3834" max="3834" width="8.7109375" style="9" customWidth="1"/>
    <col min="3835" max="3835" width="9.28515625" style="9" customWidth="1"/>
    <col min="3836" max="3836" width="8.140625" style="9" customWidth="1"/>
    <col min="3837" max="3837" width="8.28515625" style="9" customWidth="1"/>
    <col min="3838" max="3838" width="9.140625" style="9" customWidth="1"/>
    <col min="3839" max="3839" width="9.85546875" style="9" customWidth="1"/>
    <col min="3840" max="3840" width="10" style="9" customWidth="1"/>
    <col min="3841" max="3841" width="9.7109375" style="9" customWidth="1"/>
    <col min="3842" max="3842" width="7.42578125" style="9" customWidth="1"/>
    <col min="3843" max="3843" width="10" style="9" customWidth="1"/>
    <col min="3844" max="3844" width="12.7109375" style="9" customWidth="1"/>
    <col min="3845" max="4086" width="11.42578125" style="9"/>
    <col min="4087" max="4087" width="29.7109375" style="9" customWidth="1"/>
    <col min="4088" max="4088" width="9.42578125" style="9" customWidth="1"/>
    <col min="4089" max="4089" width="9.85546875" style="9" customWidth="1"/>
    <col min="4090" max="4090" width="8.7109375" style="9" customWidth="1"/>
    <col min="4091" max="4091" width="9.28515625" style="9" customWidth="1"/>
    <col min="4092" max="4092" width="8.140625" style="9" customWidth="1"/>
    <col min="4093" max="4093" width="8.28515625" style="9" customWidth="1"/>
    <col min="4094" max="4094" width="9.140625" style="9" customWidth="1"/>
    <col min="4095" max="4095" width="9.85546875" style="9" customWidth="1"/>
    <col min="4096" max="4096" width="10" style="9" customWidth="1"/>
    <col min="4097" max="4097" width="9.7109375" style="9" customWidth="1"/>
    <col min="4098" max="4098" width="7.42578125" style="9" customWidth="1"/>
    <col min="4099" max="4099" width="10" style="9" customWidth="1"/>
    <col min="4100" max="4100" width="12.7109375" style="9" customWidth="1"/>
    <col min="4101" max="4342" width="11.42578125" style="9"/>
    <col min="4343" max="4343" width="29.7109375" style="9" customWidth="1"/>
    <col min="4344" max="4344" width="9.42578125" style="9" customWidth="1"/>
    <col min="4345" max="4345" width="9.85546875" style="9" customWidth="1"/>
    <col min="4346" max="4346" width="8.7109375" style="9" customWidth="1"/>
    <col min="4347" max="4347" width="9.28515625" style="9" customWidth="1"/>
    <col min="4348" max="4348" width="8.140625" style="9" customWidth="1"/>
    <col min="4349" max="4349" width="8.28515625" style="9" customWidth="1"/>
    <col min="4350" max="4350" width="9.140625" style="9" customWidth="1"/>
    <col min="4351" max="4351" width="9.85546875" style="9" customWidth="1"/>
    <col min="4352" max="4352" width="10" style="9" customWidth="1"/>
    <col min="4353" max="4353" width="9.7109375" style="9" customWidth="1"/>
    <col min="4354" max="4354" width="7.42578125" style="9" customWidth="1"/>
    <col min="4355" max="4355" width="10" style="9" customWidth="1"/>
    <col min="4356" max="4356" width="12.7109375" style="9" customWidth="1"/>
    <col min="4357" max="4598" width="11.42578125" style="9"/>
    <col min="4599" max="4599" width="29.7109375" style="9" customWidth="1"/>
    <col min="4600" max="4600" width="9.42578125" style="9" customWidth="1"/>
    <col min="4601" max="4601" width="9.85546875" style="9" customWidth="1"/>
    <col min="4602" max="4602" width="8.7109375" style="9" customWidth="1"/>
    <col min="4603" max="4603" width="9.28515625" style="9" customWidth="1"/>
    <col min="4604" max="4604" width="8.140625" style="9" customWidth="1"/>
    <col min="4605" max="4605" width="8.28515625" style="9" customWidth="1"/>
    <col min="4606" max="4606" width="9.140625" style="9" customWidth="1"/>
    <col min="4607" max="4607" width="9.85546875" style="9" customWidth="1"/>
    <col min="4608" max="4608" width="10" style="9" customWidth="1"/>
    <col min="4609" max="4609" width="9.7109375" style="9" customWidth="1"/>
    <col min="4610" max="4610" width="7.42578125" style="9" customWidth="1"/>
    <col min="4611" max="4611" width="10" style="9" customWidth="1"/>
    <col min="4612" max="4612" width="12.7109375" style="9" customWidth="1"/>
    <col min="4613" max="4854" width="11.42578125" style="9"/>
    <col min="4855" max="4855" width="29.7109375" style="9" customWidth="1"/>
    <col min="4856" max="4856" width="9.42578125" style="9" customWidth="1"/>
    <col min="4857" max="4857" width="9.85546875" style="9" customWidth="1"/>
    <col min="4858" max="4858" width="8.7109375" style="9" customWidth="1"/>
    <col min="4859" max="4859" width="9.28515625" style="9" customWidth="1"/>
    <col min="4860" max="4860" width="8.140625" style="9" customWidth="1"/>
    <col min="4861" max="4861" width="8.28515625" style="9" customWidth="1"/>
    <col min="4862" max="4862" width="9.140625" style="9" customWidth="1"/>
    <col min="4863" max="4863" width="9.85546875" style="9" customWidth="1"/>
    <col min="4864" max="4864" width="10" style="9" customWidth="1"/>
    <col min="4865" max="4865" width="9.7109375" style="9" customWidth="1"/>
    <col min="4866" max="4866" width="7.42578125" style="9" customWidth="1"/>
    <col min="4867" max="4867" width="10" style="9" customWidth="1"/>
    <col min="4868" max="4868" width="12.7109375" style="9" customWidth="1"/>
    <col min="4869" max="5110" width="11.42578125" style="9"/>
    <col min="5111" max="5111" width="29.7109375" style="9" customWidth="1"/>
    <col min="5112" max="5112" width="9.42578125" style="9" customWidth="1"/>
    <col min="5113" max="5113" width="9.85546875" style="9" customWidth="1"/>
    <col min="5114" max="5114" width="8.7109375" style="9" customWidth="1"/>
    <col min="5115" max="5115" width="9.28515625" style="9" customWidth="1"/>
    <col min="5116" max="5116" width="8.140625" style="9" customWidth="1"/>
    <col min="5117" max="5117" width="8.28515625" style="9" customWidth="1"/>
    <col min="5118" max="5118" width="9.140625" style="9" customWidth="1"/>
    <col min="5119" max="5119" width="9.85546875" style="9" customWidth="1"/>
    <col min="5120" max="5120" width="10" style="9" customWidth="1"/>
    <col min="5121" max="5121" width="9.7109375" style="9" customWidth="1"/>
    <col min="5122" max="5122" width="7.42578125" style="9" customWidth="1"/>
    <col min="5123" max="5123" width="10" style="9" customWidth="1"/>
    <col min="5124" max="5124" width="12.7109375" style="9" customWidth="1"/>
    <col min="5125" max="5366" width="11.42578125" style="9"/>
    <col min="5367" max="5367" width="29.7109375" style="9" customWidth="1"/>
    <col min="5368" max="5368" width="9.42578125" style="9" customWidth="1"/>
    <col min="5369" max="5369" width="9.85546875" style="9" customWidth="1"/>
    <col min="5370" max="5370" width="8.7109375" style="9" customWidth="1"/>
    <col min="5371" max="5371" width="9.28515625" style="9" customWidth="1"/>
    <col min="5372" max="5372" width="8.140625" style="9" customWidth="1"/>
    <col min="5373" max="5373" width="8.28515625" style="9" customWidth="1"/>
    <col min="5374" max="5374" width="9.140625" style="9" customWidth="1"/>
    <col min="5375" max="5375" width="9.85546875" style="9" customWidth="1"/>
    <col min="5376" max="5376" width="10" style="9" customWidth="1"/>
    <col min="5377" max="5377" width="9.7109375" style="9" customWidth="1"/>
    <col min="5378" max="5378" width="7.42578125" style="9" customWidth="1"/>
    <col min="5379" max="5379" width="10" style="9" customWidth="1"/>
    <col min="5380" max="5380" width="12.7109375" style="9" customWidth="1"/>
    <col min="5381" max="5622" width="11.42578125" style="9"/>
    <col min="5623" max="5623" width="29.7109375" style="9" customWidth="1"/>
    <col min="5624" max="5624" width="9.42578125" style="9" customWidth="1"/>
    <col min="5625" max="5625" width="9.85546875" style="9" customWidth="1"/>
    <col min="5626" max="5626" width="8.7109375" style="9" customWidth="1"/>
    <col min="5627" max="5627" width="9.28515625" style="9" customWidth="1"/>
    <col min="5628" max="5628" width="8.140625" style="9" customWidth="1"/>
    <col min="5629" max="5629" width="8.28515625" style="9" customWidth="1"/>
    <col min="5630" max="5630" width="9.140625" style="9" customWidth="1"/>
    <col min="5631" max="5631" width="9.85546875" style="9" customWidth="1"/>
    <col min="5632" max="5632" width="10" style="9" customWidth="1"/>
    <col min="5633" max="5633" width="9.7109375" style="9" customWidth="1"/>
    <col min="5634" max="5634" width="7.42578125" style="9" customWidth="1"/>
    <col min="5635" max="5635" width="10" style="9" customWidth="1"/>
    <col min="5636" max="5636" width="12.7109375" style="9" customWidth="1"/>
    <col min="5637" max="5878" width="11.42578125" style="9"/>
    <col min="5879" max="5879" width="29.7109375" style="9" customWidth="1"/>
    <col min="5880" max="5880" width="9.42578125" style="9" customWidth="1"/>
    <col min="5881" max="5881" width="9.85546875" style="9" customWidth="1"/>
    <col min="5882" max="5882" width="8.7109375" style="9" customWidth="1"/>
    <col min="5883" max="5883" width="9.28515625" style="9" customWidth="1"/>
    <col min="5884" max="5884" width="8.140625" style="9" customWidth="1"/>
    <col min="5885" max="5885" width="8.28515625" style="9" customWidth="1"/>
    <col min="5886" max="5886" width="9.140625" style="9" customWidth="1"/>
    <col min="5887" max="5887" width="9.85546875" style="9" customWidth="1"/>
    <col min="5888" max="5888" width="10" style="9" customWidth="1"/>
    <col min="5889" max="5889" width="9.7109375" style="9" customWidth="1"/>
    <col min="5890" max="5890" width="7.42578125" style="9" customWidth="1"/>
    <col min="5891" max="5891" width="10" style="9" customWidth="1"/>
    <col min="5892" max="5892" width="12.7109375" style="9" customWidth="1"/>
    <col min="5893" max="6134" width="11.42578125" style="9"/>
    <col min="6135" max="6135" width="29.7109375" style="9" customWidth="1"/>
    <col min="6136" max="6136" width="9.42578125" style="9" customWidth="1"/>
    <col min="6137" max="6137" width="9.85546875" style="9" customWidth="1"/>
    <col min="6138" max="6138" width="8.7109375" style="9" customWidth="1"/>
    <col min="6139" max="6139" width="9.28515625" style="9" customWidth="1"/>
    <col min="6140" max="6140" width="8.140625" style="9" customWidth="1"/>
    <col min="6141" max="6141" width="8.28515625" style="9" customWidth="1"/>
    <col min="6142" max="6142" width="9.140625" style="9" customWidth="1"/>
    <col min="6143" max="6143" width="9.85546875" style="9" customWidth="1"/>
    <col min="6144" max="6144" width="10" style="9" customWidth="1"/>
    <col min="6145" max="6145" width="9.7109375" style="9" customWidth="1"/>
    <col min="6146" max="6146" width="7.42578125" style="9" customWidth="1"/>
    <col min="6147" max="6147" width="10" style="9" customWidth="1"/>
    <col min="6148" max="6148" width="12.7109375" style="9" customWidth="1"/>
    <col min="6149" max="6390" width="11.42578125" style="9"/>
    <col min="6391" max="6391" width="29.7109375" style="9" customWidth="1"/>
    <col min="6392" max="6392" width="9.42578125" style="9" customWidth="1"/>
    <col min="6393" max="6393" width="9.85546875" style="9" customWidth="1"/>
    <col min="6394" max="6394" width="8.7109375" style="9" customWidth="1"/>
    <col min="6395" max="6395" width="9.28515625" style="9" customWidth="1"/>
    <col min="6396" max="6396" width="8.140625" style="9" customWidth="1"/>
    <col min="6397" max="6397" width="8.28515625" style="9" customWidth="1"/>
    <col min="6398" max="6398" width="9.140625" style="9" customWidth="1"/>
    <col min="6399" max="6399" width="9.85546875" style="9" customWidth="1"/>
    <col min="6400" max="6400" width="10" style="9" customWidth="1"/>
    <col min="6401" max="6401" width="9.7109375" style="9" customWidth="1"/>
    <col min="6402" max="6402" width="7.42578125" style="9" customWidth="1"/>
    <col min="6403" max="6403" width="10" style="9" customWidth="1"/>
    <col min="6404" max="6404" width="12.7109375" style="9" customWidth="1"/>
    <col min="6405" max="6646" width="11.42578125" style="9"/>
    <col min="6647" max="6647" width="29.7109375" style="9" customWidth="1"/>
    <col min="6648" max="6648" width="9.42578125" style="9" customWidth="1"/>
    <col min="6649" max="6649" width="9.85546875" style="9" customWidth="1"/>
    <col min="6650" max="6650" width="8.7109375" style="9" customWidth="1"/>
    <col min="6651" max="6651" width="9.28515625" style="9" customWidth="1"/>
    <col min="6652" max="6652" width="8.140625" style="9" customWidth="1"/>
    <col min="6653" max="6653" width="8.28515625" style="9" customWidth="1"/>
    <col min="6654" max="6654" width="9.140625" style="9" customWidth="1"/>
    <col min="6655" max="6655" width="9.85546875" style="9" customWidth="1"/>
    <col min="6656" max="6656" width="10" style="9" customWidth="1"/>
    <col min="6657" max="6657" width="9.7109375" style="9" customWidth="1"/>
    <col min="6658" max="6658" width="7.42578125" style="9" customWidth="1"/>
    <col min="6659" max="6659" width="10" style="9" customWidth="1"/>
    <col min="6660" max="6660" width="12.7109375" style="9" customWidth="1"/>
    <col min="6661" max="6902" width="11.42578125" style="9"/>
    <col min="6903" max="6903" width="29.7109375" style="9" customWidth="1"/>
    <col min="6904" max="6904" width="9.42578125" style="9" customWidth="1"/>
    <col min="6905" max="6905" width="9.85546875" style="9" customWidth="1"/>
    <col min="6906" max="6906" width="8.7109375" style="9" customWidth="1"/>
    <col min="6907" max="6907" width="9.28515625" style="9" customWidth="1"/>
    <col min="6908" max="6908" width="8.140625" style="9" customWidth="1"/>
    <col min="6909" max="6909" width="8.28515625" style="9" customWidth="1"/>
    <col min="6910" max="6910" width="9.140625" style="9" customWidth="1"/>
    <col min="6911" max="6911" width="9.85546875" style="9" customWidth="1"/>
    <col min="6912" max="6912" width="10" style="9" customWidth="1"/>
    <col min="6913" max="6913" width="9.7109375" style="9" customWidth="1"/>
    <col min="6914" max="6914" width="7.42578125" style="9" customWidth="1"/>
    <col min="6915" max="6915" width="10" style="9" customWidth="1"/>
    <col min="6916" max="6916" width="12.7109375" style="9" customWidth="1"/>
    <col min="6917" max="7158" width="11.42578125" style="9"/>
    <col min="7159" max="7159" width="29.7109375" style="9" customWidth="1"/>
    <col min="7160" max="7160" width="9.42578125" style="9" customWidth="1"/>
    <col min="7161" max="7161" width="9.85546875" style="9" customWidth="1"/>
    <col min="7162" max="7162" width="8.7109375" style="9" customWidth="1"/>
    <col min="7163" max="7163" width="9.28515625" style="9" customWidth="1"/>
    <col min="7164" max="7164" width="8.140625" style="9" customWidth="1"/>
    <col min="7165" max="7165" width="8.28515625" style="9" customWidth="1"/>
    <col min="7166" max="7166" width="9.140625" style="9" customWidth="1"/>
    <col min="7167" max="7167" width="9.85546875" style="9" customWidth="1"/>
    <col min="7168" max="7168" width="10" style="9" customWidth="1"/>
    <col min="7169" max="7169" width="9.7109375" style="9" customWidth="1"/>
    <col min="7170" max="7170" width="7.42578125" style="9" customWidth="1"/>
    <col min="7171" max="7171" width="10" style="9" customWidth="1"/>
    <col min="7172" max="7172" width="12.7109375" style="9" customWidth="1"/>
    <col min="7173" max="7414" width="11.42578125" style="9"/>
    <col min="7415" max="7415" width="29.7109375" style="9" customWidth="1"/>
    <col min="7416" max="7416" width="9.42578125" style="9" customWidth="1"/>
    <col min="7417" max="7417" width="9.85546875" style="9" customWidth="1"/>
    <col min="7418" max="7418" width="8.7109375" style="9" customWidth="1"/>
    <col min="7419" max="7419" width="9.28515625" style="9" customWidth="1"/>
    <col min="7420" max="7420" width="8.140625" style="9" customWidth="1"/>
    <col min="7421" max="7421" width="8.28515625" style="9" customWidth="1"/>
    <col min="7422" max="7422" width="9.140625" style="9" customWidth="1"/>
    <col min="7423" max="7423" width="9.85546875" style="9" customWidth="1"/>
    <col min="7424" max="7424" width="10" style="9" customWidth="1"/>
    <col min="7425" max="7425" width="9.7109375" style="9" customWidth="1"/>
    <col min="7426" max="7426" width="7.42578125" style="9" customWidth="1"/>
    <col min="7427" max="7427" width="10" style="9" customWidth="1"/>
    <col min="7428" max="7428" width="12.7109375" style="9" customWidth="1"/>
    <col min="7429" max="7670" width="11.42578125" style="9"/>
    <col min="7671" max="7671" width="29.7109375" style="9" customWidth="1"/>
    <col min="7672" max="7672" width="9.42578125" style="9" customWidth="1"/>
    <col min="7673" max="7673" width="9.85546875" style="9" customWidth="1"/>
    <col min="7674" max="7674" width="8.7109375" style="9" customWidth="1"/>
    <col min="7675" max="7675" width="9.28515625" style="9" customWidth="1"/>
    <col min="7676" max="7676" width="8.140625" style="9" customWidth="1"/>
    <col min="7677" max="7677" width="8.28515625" style="9" customWidth="1"/>
    <col min="7678" max="7678" width="9.140625" style="9" customWidth="1"/>
    <col min="7679" max="7679" width="9.85546875" style="9" customWidth="1"/>
    <col min="7680" max="7680" width="10" style="9" customWidth="1"/>
    <col min="7681" max="7681" width="9.7109375" style="9" customWidth="1"/>
    <col min="7682" max="7682" width="7.42578125" style="9" customWidth="1"/>
    <col min="7683" max="7683" width="10" style="9" customWidth="1"/>
    <col min="7684" max="7684" width="12.7109375" style="9" customWidth="1"/>
    <col min="7685" max="7926" width="11.42578125" style="9"/>
    <col min="7927" max="7927" width="29.7109375" style="9" customWidth="1"/>
    <col min="7928" max="7928" width="9.42578125" style="9" customWidth="1"/>
    <col min="7929" max="7929" width="9.85546875" style="9" customWidth="1"/>
    <col min="7930" max="7930" width="8.7109375" style="9" customWidth="1"/>
    <col min="7931" max="7931" width="9.28515625" style="9" customWidth="1"/>
    <col min="7932" max="7932" width="8.140625" style="9" customWidth="1"/>
    <col min="7933" max="7933" width="8.28515625" style="9" customWidth="1"/>
    <col min="7934" max="7934" width="9.140625" style="9" customWidth="1"/>
    <col min="7935" max="7935" width="9.85546875" style="9" customWidth="1"/>
    <col min="7936" max="7936" width="10" style="9" customWidth="1"/>
    <col min="7937" max="7937" width="9.7109375" style="9" customWidth="1"/>
    <col min="7938" max="7938" width="7.42578125" style="9" customWidth="1"/>
    <col min="7939" max="7939" width="10" style="9" customWidth="1"/>
    <col min="7940" max="7940" width="12.7109375" style="9" customWidth="1"/>
    <col min="7941" max="8182" width="11.42578125" style="9"/>
    <col min="8183" max="8183" width="29.7109375" style="9" customWidth="1"/>
    <col min="8184" max="8184" width="9.42578125" style="9" customWidth="1"/>
    <col min="8185" max="8185" width="9.85546875" style="9" customWidth="1"/>
    <col min="8186" max="8186" width="8.7109375" style="9" customWidth="1"/>
    <col min="8187" max="8187" width="9.28515625" style="9" customWidth="1"/>
    <col min="8188" max="8188" width="8.140625" style="9" customWidth="1"/>
    <col min="8189" max="8189" width="8.28515625" style="9" customWidth="1"/>
    <col min="8190" max="8190" width="9.140625" style="9" customWidth="1"/>
    <col min="8191" max="8191" width="9.85546875" style="9" customWidth="1"/>
    <col min="8192" max="8192" width="10" style="9" customWidth="1"/>
    <col min="8193" max="8193" width="9.7109375" style="9" customWidth="1"/>
    <col min="8194" max="8194" width="7.42578125" style="9" customWidth="1"/>
    <col min="8195" max="8195" width="10" style="9" customWidth="1"/>
    <col min="8196" max="8196" width="12.7109375" style="9" customWidth="1"/>
    <col min="8197" max="8438" width="11.42578125" style="9"/>
    <col min="8439" max="8439" width="29.7109375" style="9" customWidth="1"/>
    <col min="8440" max="8440" width="9.42578125" style="9" customWidth="1"/>
    <col min="8441" max="8441" width="9.85546875" style="9" customWidth="1"/>
    <col min="8442" max="8442" width="8.7109375" style="9" customWidth="1"/>
    <col min="8443" max="8443" width="9.28515625" style="9" customWidth="1"/>
    <col min="8444" max="8444" width="8.140625" style="9" customWidth="1"/>
    <col min="8445" max="8445" width="8.28515625" style="9" customWidth="1"/>
    <col min="8446" max="8446" width="9.140625" style="9" customWidth="1"/>
    <col min="8447" max="8447" width="9.85546875" style="9" customWidth="1"/>
    <col min="8448" max="8448" width="10" style="9" customWidth="1"/>
    <col min="8449" max="8449" width="9.7109375" style="9" customWidth="1"/>
    <col min="8450" max="8450" width="7.42578125" style="9" customWidth="1"/>
    <col min="8451" max="8451" width="10" style="9" customWidth="1"/>
    <col min="8452" max="8452" width="12.7109375" style="9" customWidth="1"/>
    <col min="8453" max="8694" width="11.42578125" style="9"/>
    <col min="8695" max="8695" width="29.7109375" style="9" customWidth="1"/>
    <col min="8696" max="8696" width="9.42578125" style="9" customWidth="1"/>
    <col min="8697" max="8697" width="9.85546875" style="9" customWidth="1"/>
    <col min="8698" max="8698" width="8.7109375" style="9" customWidth="1"/>
    <col min="8699" max="8699" width="9.28515625" style="9" customWidth="1"/>
    <col min="8700" max="8700" width="8.140625" style="9" customWidth="1"/>
    <col min="8701" max="8701" width="8.28515625" style="9" customWidth="1"/>
    <col min="8702" max="8702" width="9.140625" style="9" customWidth="1"/>
    <col min="8703" max="8703" width="9.85546875" style="9" customWidth="1"/>
    <col min="8704" max="8704" width="10" style="9" customWidth="1"/>
    <col min="8705" max="8705" width="9.7109375" style="9" customWidth="1"/>
    <col min="8706" max="8706" width="7.42578125" style="9" customWidth="1"/>
    <col min="8707" max="8707" width="10" style="9" customWidth="1"/>
    <col min="8708" max="8708" width="12.7109375" style="9" customWidth="1"/>
    <col min="8709" max="8950" width="11.42578125" style="9"/>
    <col min="8951" max="8951" width="29.7109375" style="9" customWidth="1"/>
    <col min="8952" max="8952" width="9.42578125" style="9" customWidth="1"/>
    <col min="8953" max="8953" width="9.85546875" style="9" customWidth="1"/>
    <col min="8954" max="8954" width="8.7109375" style="9" customWidth="1"/>
    <col min="8955" max="8955" width="9.28515625" style="9" customWidth="1"/>
    <col min="8956" max="8956" width="8.140625" style="9" customWidth="1"/>
    <col min="8957" max="8957" width="8.28515625" style="9" customWidth="1"/>
    <col min="8958" max="8958" width="9.140625" style="9" customWidth="1"/>
    <col min="8959" max="8959" width="9.85546875" style="9" customWidth="1"/>
    <col min="8960" max="8960" width="10" style="9" customWidth="1"/>
    <col min="8961" max="8961" width="9.7109375" style="9" customWidth="1"/>
    <col min="8962" max="8962" width="7.42578125" style="9" customWidth="1"/>
    <col min="8963" max="8963" width="10" style="9" customWidth="1"/>
    <col min="8964" max="8964" width="12.7109375" style="9" customWidth="1"/>
    <col min="8965" max="9206" width="11.42578125" style="9"/>
    <col min="9207" max="9207" width="29.7109375" style="9" customWidth="1"/>
    <col min="9208" max="9208" width="9.42578125" style="9" customWidth="1"/>
    <col min="9209" max="9209" width="9.85546875" style="9" customWidth="1"/>
    <col min="9210" max="9210" width="8.7109375" style="9" customWidth="1"/>
    <col min="9211" max="9211" width="9.28515625" style="9" customWidth="1"/>
    <col min="9212" max="9212" width="8.140625" style="9" customWidth="1"/>
    <col min="9213" max="9213" width="8.28515625" style="9" customWidth="1"/>
    <col min="9214" max="9214" width="9.140625" style="9" customWidth="1"/>
    <col min="9215" max="9215" width="9.85546875" style="9" customWidth="1"/>
    <col min="9216" max="9216" width="10" style="9" customWidth="1"/>
    <col min="9217" max="9217" width="9.7109375" style="9" customWidth="1"/>
    <col min="9218" max="9218" width="7.42578125" style="9" customWidth="1"/>
    <col min="9219" max="9219" width="10" style="9" customWidth="1"/>
    <col min="9220" max="9220" width="12.7109375" style="9" customWidth="1"/>
    <col min="9221" max="9462" width="11.42578125" style="9"/>
    <col min="9463" max="9463" width="29.7109375" style="9" customWidth="1"/>
    <col min="9464" max="9464" width="9.42578125" style="9" customWidth="1"/>
    <col min="9465" max="9465" width="9.85546875" style="9" customWidth="1"/>
    <col min="9466" max="9466" width="8.7109375" style="9" customWidth="1"/>
    <col min="9467" max="9467" width="9.28515625" style="9" customWidth="1"/>
    <col min="9468" max="9468" width="8.140625" style="9" customWidth="1"/>
    <col min="9469" max="9469" width="8.28515625" style="9" customWidth="1"/>
    <col min="9470" max="9470" width="9.140625" style="9" customWidth="1"/>
    <col min="9471" max="9471" width="9.85546875" style="9" customWidth="1"/>
    <col min="9472" max="9472" width="10" style="9" customWidth="1"/>
    <col min="9473" max="9473" width="9.7109375" style="9" customWidth="1"/>
    <col min="9474" max="9474" width="7.42578125" style="9" customWidth="1"/>
    <col min="9475" max="9475" width="10" style="9" customWidth="1"/>
    <col min="9476" max="9476" width="12.7109375" style="9" customWidth="1"/>
    <col min="9477" max="9718" width="11.42578125" style="9"/>
    <col min="9719" max="9719" width="29.7109375" style="9" customWidth="1"/>
    <col min="9720" max="9720" width="9.42578125" style="9" customWidth="1"/>
    <col min="9721" max="9721" width="9.85546875" style="9" customWidth="1"/>
    <col min="9722" max="9722" width="8.7109375" style="9" customWidth="1"/>
    <col min="9723" max="9723" width="9.28515625" style="9" customWidth="1"/>
    <col min="9724" max="9724" width="8.140625" style="9" customWidth="1"/>
    <col min="9725" max="9725" width="8.28515625" style="9" customWidth="1"/>
    <col min="9726" max="9726" width="9.140625" style="9" customWidth="1"/>
    <col min="9727" max="9727" width="9.85546875" style="9" customWidth="1"/>
    <col min="9728" max="9728" width="10" style="9" customWidth="1"/>
    <col min="9729" max="9729" width="9.7109375" style="9" customWidth="1"/>
    <col min="9730" max="9730" width="7.42578125" style="9" customWidth="1"/>
    <col min="9731" max="9731" width="10" style="9" customWidth="1"/>
    <col min="9732" max="9732" width="12.7109375" style="9" customWidth="1"/>
    <col min="9733" max="9974" width="11.42578125" style="9"/>
    <col min="9975" max="9975" width="29.7109375" style="9" customWidth="1"/>
    <col min="9976" max="9976" width="9.42578125" style="9" customWidth="1"/>
    <col min="9977" max="9977" width="9.85546875" style="9" customWidth="1"/>
    <col min="9978" max="9978" width="8.7109375" style="9" customWidth="1"/>
    <col min="9979" max="9979" width="9.28515625" style="9" customWidth="1"/>
    <col min="9980" max="9980" width="8.140625" style="9" customWidth="1"/>
    <col min="9981" max="9981" width="8.28515625" style="9" customWidth="1"/>
    <col min="9982" max="9982" width="9.140625" style="9" customWidth="1"/>
    <col min="9983" max="9983" width="9.85546875" style="9" customWidth="1"/>
    <col min="9984" max="9984" width="10" style="9" customWidth="1"/>
    <col min="9985" max="9985" width="9.7109375" style="9" customWidth="1"/>
    <col min="9986" max="9986" width="7.42578125" style="9" customWidth="1"/>
    <col min="9987" max="9987" width="10" style="9" customWidth="1"/>
    <col min="9988" max="9988" width="12.7109375" style="9" customWidth="1"/>
    <col min="9989" max="10230" width="11.42578125" style="9"/>
    <col min="10231" max="10231" width="29.7109375" style="9" customWidth="1"/>
    <col min="10232" max="10232" width="9.42578125" style="9" customWidth="1"/>
    <col min="10233" max="10233" width="9.85546875" style="9" customWidth="1"/>
    <col min="10234" max="10234" width="8.7109375" style="9" customWidth="1"/>
    <col min="10235" max="10235" width="9.28515625" style="9" customWidth="1"/>
    <col min="10236" max="10236" width="8.140625" style="9" customWidth="1"/>
    <col min="10237" max="10237" width="8.28515625" style="9" customWidth="1"/>
    <col min="10238" max="10238" width="9.140625" style="9" customWidth="1"/>
    <col min="10239" max="10239" width="9.85546875" style="9" customWidth="1"/>
    <col min="10240" max="10240" width="10" style="9" customWidth="1"/>
    <col min="10241" max="10241" width="9.7109375" style="9" customWidth="1"/>
    <col min="10242" max="10242" width="7.42578125" style="9" customWidth="1"/>
    <col min="10243" max="10243" width="10" style="9" customWidth="1"/>
    <col min="10244" max="10244" width="12.7109375" style="9" customWidth="1"/>
    <col min="10245" max="10486" width="11.42578125" style="9"/>
    <col min="10487" max="10487" width="29.7109375" style="9" customWidth="1"/>
    <col min="10488" max="10488" width="9.42578125" style="9" customWidth="1"/>
    <col min="10489" max="10489" width="9.85546875" style="9" customWidth="1"/>
    <col min="10490" max="10490" width="8.7109375" style="9" customWidth="1"/>
    <col min="10491" max="10491" width="9.28515625" style="9" customWidth="1"/>
    <col min="10492" max="10492" width="8.140625" style="9" customWidth="1"/>
    <col min="10493" max="10493" width="8.28515625" style="9" customWidth="1"/>
    <col min="10494" max="10494" width="9.140625" style="9" customWidth="1"/>
    <col min="10495" max="10495" width="9.85546875" style="9" customWidth="1"/>
    <col min="10496" max="10496" width="10" style="9" customWidth="1"/>
    <col min="10497" max="10497" width="9.7109375" style="9" customWidth="1"/>
    <col min="10498" max="10498" width="7.42578125" style="9" customWidth="1"/>
    <col min="10499" max="10499" width="10" style="9" customWidth="1"/>
    <col min="10500" max="10500" width="12.7109375" style="9" customWidth="1"/>
    <col min="10501" max="10742" width="11.42578125" style="9"/>
    <col min="10743" max="10743" width="29.7109375" style="9" customWidth="1"/>
    <col min="10744" max="10744" width="9.42578125" style="9" customWidth="1"/>
    <col min="10745" max="10745" width="9.85546875" style="9" customWidth="1"/>
    <col min="10746" max="10746" width="8.7109375" style="9" customWidth="1"/>
    <col min="10747" max="10747" width="9.28515625" style="9" customWidth="1"/>
    <col min="10748" max="10748" width="8.140625" style="9" customWidth="1"/>
    <col min="10749" max="10749" width="8.28515625" style="9" customWidth="1"/>
    <col min="10750" max="10750" width="9.140625" style="9" customWidth="1"/>
    <col min="10751" max="10751" width="9.85546875" style="9" customWidth="1"/>
    <col min="10752" max="10752" width="10" style="9" customWidth="1"/>
    <col min="10753" max="10753" width="9.7109375" style="9" customWidth="1"/>
    <col min="10754" max="10754" width="7.42578125" style="9" customWidth="1"/>
    <col min="10755" max="10755" width="10" style="9" customWidth="1"/>
    <col min="10756" max="10756" width="12.7109375" style="9" customWidth="1"/>
    <col min="10757" max="10998" width="11.42578125" style="9"/>
    <col min="10999" max="10999" width="29.7109375" style="9" customWidth="1"/>
    <col min="11000" max="11000" width="9.42578125" style="9" customWidth="1"/>
    <col min="11001" max="11001" width="9.85546875" style="9" customWidth="1"/>
    <col min="11002" max="11002" width="8.7109375" style="9" customWidth="1"/>
    <col min="11003" max="11003" width="9.28515625" style="9" customWidth="1"/>
    <col min="11004" max="11004" width="8.140625" style="9" customWidth="1"/>
    <col min="11005" max="11005" width="8.28515625" style="9" customWidth="1"/>
    <col min="11006" max="11006" width="9.140625" style="9" customWidth="1"/>
    <col min="11007" max="11007" width="9.85546875" style="9" customWidth="1"/>
    <col min="11008" max="11008" width="10" style="9" customWidth="1"/>
    <col min="11009" max="11009" width="9.7109375" style="9" customWidth="1"/>
    <col min="11010" max="11010" width="7.42578125" style="9" customWidth="1"/>
    <col min="11011" max="11011" width="10" style="9" customWidth="1"/>
    <col min="11012" max="11012" width="12.7109375" style="9" customWidth="1"/>
    <col min="11013" max="11254" width="11.42578125" style="9"/>
    <col min="11255" max="11255" width="29.7109375" style="9" customWidth="1"/>
    <col min="11256" max="11256" width="9.42578125" style="9" customWidth="1"/>
    <col min="11257" max="11257" width="9.85546875" style="9" customWidth="1"/>
    <col min="11258" max="11258" width="8.7109375" style="9" customWidth="1"/>
    <col min="11259" max="11259" width="9.28515625" style="9" customWidth="1"/>
    <col min="11260" max="11260" width="8.140625" style="9" customWidth="1"/>
    <col min="11261" max="11261" width="8.28515625" style="9" customWidth="1"/>
    <col min="11262" max="11262" width="9.140625" style="9" customWidth="1"/>
    <col min="11263" max="11263" width="9.85546875" style="9" customWidth="1"/>
    <col min="11264" max="11264" width="10" style="9" customWidth="1"/>
    <col min="11265" max="11265" width="9.7109375" style="9" customWidth="1"/>
    <col min="11266" max="11266" width="7.42578125" style="9" customWidth="1"/>
    <col min="11267" max="11267" width="10" style="9" customWidth="1"/>
    <col min="11268" max="11268" width="12.7109375" style="9" customWidth="1"/>
    <col min="11269" max="11510" width="11.42578125" style="9"/>
    <col min="11511" max="11511" width="29.7109375" style="9" customWidth="1"/>
    <col min="11512" max="11512" width="9.42578125" style="9" customWidth="1"/>
    <col min="11513" max="11513" width="9.85546875" style="9" customWidth="1"/>
    <col min="11514" max="11514" width="8.7109375" style="9" customWidth="1"/>
    <col min="11515" max="11515" width="9.28515625" style="9" customWidth="1"/>
    <col min="11516" max="11516" width="8.140625" style="9" customWidth="1"/>
    <col min="11517" max="11517" width="8.28515625" style="9" customWidth="1"/>
    <col min="11518" max="11518" width="9.140625" style="9" customWidth="1"/>
    <col min="11519" max="11519" width="9.85546875" style="9" customWidth="1"/>
    <col min="11520" max="11520" width="10" style="9" customWidth="1"/>
    <col min="11521" max="11521" width="9.7109375" style="9" customWidth="1"/>
    <col min="11522" max="11522" width="7.42578125" style="9" customWidth="1"/>
    <col min="11523" max="11523" width="10" style="9" customWidth="1"/>
    <col min="11524" max="11524" width="12.7109375" style="9" customWidth="1"/>
    <col min="11525" max="11766" width="11.42578125" style="9"/>
    <col min="11767" max="11767" width="29.7109375" style="9" customWidth="1"/>
    <col min="11768" max="11768" width="9.42578125" style="9" customWidth="1"/>
    <col min="11769" max="11769" width="9.85546875" style="9" customWidth="1"/>
    <col min="11770" max="11770" width="8.7109375" style="9" customWidth="1"/>
    <col min="11771" max="11771" width="9.28515625" style="9" customWidth="1"/>
    <col min="11772" max="11772" width="8.140625" style="9" customWidth="1"/>
    <col min="11773" max="11773" width="8.28515625" style="9" customWidth="1"/>
    <col min="11774" max="11774" width="9.140625" style="9" customWidth="1"/>
    <col min="11775" max="11775" width="9.85546875" style="9" customWidth="1"/>
    <col min="11776" max="11776" width="10" style="9" customWidth="1"/>
    <col min="11777" max="11777" width="9.7109375" style="9" customWidth="1"/>
    <col min="11778" max="11778" width="7.42578125" style="9" customWidth="1"/>
    <col min="11779" max="11779" width="10" style="9" customWidth="1"/>
    <col min="11780" max="11780" width="12.7109375" style="9" customWidth="1"/>
    <col min="11781" max="12022" width="11.42578125" style="9"/>
    <col min="12023" max="12023" width="29.7109375" style="9" customWidth="1"/>
    <col min="12024" max="12024" width="9.42578125" style="9" customWidth="1"/>
    <col min="12025" max="12025" width="9.85546875" style="9" customWidth="1"/>
    <col min="12026" max="12026" width="8.7109375" style="9" customWidth="1"/>
    <col min="12027" max="12027" width="9.28515625" style="9" customWidth="1"/>
    <col min="12028" max="12028" width="8.140625" style="9" customWidth="1"/>
    <col min="12029" max="12029" width="8.28515625" style="9" customWidth="1"/>
    <col min="12030" max="12030" width="9.140625" style="9" customWidth="1"/>
    <col min="12031" max="12031" width="9.85546875" style="9" customWidth="1"/>
    <col min="12032" max="12032" width="10" style="9" customWidth="1"/>
    <col min="12033" max="12033" width="9.7109375" style="9" customWidth="1"/>
    <col min="12034" max="12034" width="7.42578125" style="9" customWidth="1"/>
    <col min="12035" max="12035" width="10" style="9" customWidth="1"/>
    <col min="12036" max="12036" width="12.7109375" style="9" customWidth="1"/>
    <col min="12037" max="12278" width="11.42578125" style="9"/>
    <col min="12279" max="12279" width="29.7109375" style="9" customWidth="1"/>
    <col min="12280" max="12280" width="9.42578125" style="9" customWidth="1"/>
    <col min="12281" max="12281" width="9.85546875" style="9" customWidth="1"/>
    <col min="12282" max="12282" width="8.7109375" style="9" customWidth="1"/>
    <col min="12283" max="12283" width="9.28515625" style="9" customWidth="1"/>
    <col min="12284" max="12284" width="8.140625" style="9" customWidth="1"/>
    <col min="12285" max="12285" width="8.28515625" style="9" customWidth="1"/>
    <col min="12286" max="12286" width="9.140625" style="9" customWidth="1"/>
    <col min="12287" max="12287" width="9.85546875" style="9" customWidth="1"/>
    <col min="12288" max="12288" width="10" style="9" customWidth="1"/>
    <col min="12289" max="12289" width="9.7109375" style="9" customWidth="1"/>
    <col min="12290" max="12290" width="7.42578125" style="9" customWidth="1"/>
    <col min="12291" max="12291" width="10" style="9" customWidth="1"/>
    <col min="12292" max="12292" width="12.7109375" style="9" customWidth="1"/>
    <col min="12293" max="12534" width="11.42578125" style="9"/>
    <col min="12535" max="12535" width="29.7109375" style="9" customWidth="1"/>
    <col min="12536" max="12536" width="9.42578125" style="9" customWidth="1"/>
    <col min="12537" max="12537" width="9.85546875" style="9" customWidth="1"/>
    <col min="12538" max="12538" width="8.7109375" style="9" customWidth="1"/>
    <col min="12539" max="12539" width="9.28515625" style="9" customWidth="1"/>
    <col min="12540" max="12540" width="8.140625" style="9" customWidth="1"/>
    <col min="12541" max="12541" width="8.28515625" style="9" customWidth="1"/>
    <col min="12542" max="12542" width="9.140625" style="9" customWidth="1"/>
    <col min="12543" max="12543" width="9.85546875" style="9" customWidth="1"/>
    <col min="12544" max="12544" width="10" style="9" customWidth="1"/>
    <col min="12545" max="12545" width="9.7109375" style="9" customWidth="1"/>
    <col min="12546" max="12546" width="7.42578125" style="9" customWidth="1"/>
    <col min="12547" max="12547" width="10" style="9" customWidth="1"/>
    <col min="12548" max="12548" width="12.7109375" style="9" customWidth="1"/>
    <col min="12549" max="12790" width="11.42578125" style="9"/>
    <col min="12791" max="12791" width="29.7109375" style="9" customWidth="1"/>
    <col min="12792" max="12792" width="9.42578125" style="9" customWidth="1"/>
    <col min="12793" max="12793" width="9.85546875" style="9" customWidth="1"/>
    <col min="12794" max="12794" width="8.7109375" style="9" customWidth="1"/>
    <col min="12795" max="12795" width="9.28515625" style="9" customWidth="1"/>
    <col min="12796" max="12796" width="8.140625" style="9" customWidth="1"/>
    <col min="12797" max="12797" width="8.28515625" style="9" customWidth="1"/>
    <col min="12798" max="12798" width="9.140625" style="9" customWidth="1"/>
    <col min="12799" max="12799" width="9.85546875" style="9" customWidth="1"/>
    <col min="12800" max="12800" width="10" style="9" customWidth="1"/>
    <col min="12801" max="12801" width="9.7109375" style="9" customWidth="1"/>
    <col min="12802" max="12802" width="7.42578125" style="9" customWidth="1"/>
    <col min="12803" max="12803" width="10" style="9" customWidth="1"/>
    <col min="12804" max="12804" width="12.7109375" style="9" customWidth="1"/>
    <col min="12805" max="13046" width="11.42578125" style="9"/>
    <col min="13047" max="13047" width="29.7109375" style="9" customWidth="1"/>
    <col min="13048" max="13048" width="9.42578125" style="9" customWidth="1"/>
    <col min="13049" max="13049" width="9.85546875" style="9" customWidth="1"/>
    <col min="13050" max="13050" width="8.7109375" style="9" customWidth="1"/>
    <col min="13051" max="13051" width="9.28515625" style="9" customWidth="1"/>
    <col min="13052" max="13052" width="8.140625" style="9" customWidth="1"/>
    <col min="13053" max="13053" width="8.28515625" style="9" customWidth="1"/>
    <col min="13054" max="13054" width="9.140625" style="9" customWidth="1"/>
    <col min="13055" max="13055" width="9.85546875" style="9" customWidth="1"/>
    <col min="13056" max="13056" width="10" style="9" customWidth="1"/>
    <col min="13057" max="13057" width="9.7109375" style="9" customWidth="1"/>
    <col min="13058" max="13058" width="7.42578125" style="9" customWidth="1"/>
    <col min="13059" max="13059" width="10" style="9" customWidth="1"/>
    <col min="13060" max="13060" width="12.7109375" style="9" customWidth="1"/>
    <col min="13061" max="13302" width="11.42578125" style="9"/>
    <col min="13303" max="13303" width="29.7109375" style="9" customWidth="1"/>
    <col min="13304" max="13304" width="9.42578125" style="9" customWidth="1"/>
    <col min="13305" max="13305" width="9.85546875" style="9" customWidth="1"/>
    <col min="13306" max="13306" width="8.7109375" style="9" customWidth="1"/>
    <col min="13307" max="13307" width="9.28515625" style="9" customWidth="1"/>
    <col min="13308" max="13308" width="8.140625" style="9" customWidth="1"/>
    <col min="13309" max="13309" width="8.28515625" style="9" customWidth="1"/>
    <col min="13310" max="13310" width="9.140625" style="9" customWidth="1"/>
    <col min="13311" max="13311" width="9.85546875" style="9" customWidth="1"/>
    <col min="13312" max="13312" width="10" style="9" customWidth="1"/>
    <col min="13313" max="13313" width="9.7109375" style="9" customWidth="1"/>
    <col min="13314" max="13314" width="7.42578125" style="9" customWidth="1"/>
    <col min="13315" max="13315" width="10" style="9" customWidth="1"/>
    <col min="13316" max="13316" width="12.7109375" style="9" customWidth="1"/>
    <col min="13317" max="13558" width="11.42578125" style="9"/>
    <col min="13559" max="13559" width="29.7109375" style="9" customWidth="1"/>
    <col min="13560" max="13560" width="9.42578125" style="9" customWidth="1"/>
    <col min="13561" max="13561" width="9.85546875" style="9" customWidth="1"/>
    <col min="13562" max="13562" width="8.7109375" style="9" customWidth="1"/>
    <col min="13563" max="13563" width="9.28515625" style="9" customWidth="1"/>
    <col min="13564" max="13564" width="8.140625" style="9" customWidth="1"/>
    <col min="13565" max="13565" width="8.28515625" style="9" customWidth="1"/>
    <col min="13566" max="13566" width="9.140625" style="9" customWidth="1"/>
    <col min="13567" max="13567" width="9.85546875" style="9" customWidth="1"/>
    <col min="13568" max="13568" width="10" style="9" customWidth="1"/>
    <col min="13569" max="13569" width="9.7109375" style="9" customWidth="1"/>
    <col min="13570" max="13570" width="7.42578125" style="9" customWidth="1"/>
    <col min="13571" max="13571" width="10" style="9" customWidth="1"/>
    <col min="13572" max="13572" width="12.7109375" style="9" customWidth="1"/>
    <col min="13573" max="13814" width="11.42578125" style="9"/>
    <col min="13815" max="13815" width="29.7109375" style="9" customWidth="1"/>
    <col min="13816" max="13816" width="9.42578125" style="9" customWidth="1"/>
    <col min="13817" max="13817" width="9.85546875" style="9" customWidth="1"/>
    <col min="13818" max="13818" width="8.7109375" style="9" customWidth="1"/>
    <col min="13819" max="13819" width="9.28515625" style="9" customWidth="1"/>
    <col min="13820" max="13820" width="8.140625" style="9" customWidth="1"/>
    <col min="13821" max="13821" width="8.28515625" style="9" customWidth="1"/>
    <col min="13822" max="13822" width="9.140625" style="9" customWidth="1"/>
    <col min="13823" max="13823" width="9.85546875" style="9" customWidth="1"/>
    <col min="13824" max="13824" width="10" style="9" customWidth="1"/>
    <col min="13825" max="13825" width="9.7109375" style="9" customWidth="1"/>
    <col min="13826" max="13826" width="7.42578125" style="9" customWidth="1"/>
    <col min="13827" max="13827" width="10" style="9" customWidth="1"/>
    <col min="13828" max="13828" width="12.7109375" style="9" customWidth="1"/>
    <col min="13829" max="14070" width="11.42578125" style="9"/>
    <col min="14071" max="14071" width="29.7109375" style="9" customWidth="1"/>
    <col min="14072" max="14072" width="9.42578125" style="9" customWidth="1"/>
    <col min="14073" max="14073" width="9.85546875" style="9" customWidth="1"/>
    <col min="14074" max="14074" width="8.7109375" style="9" customWidth="1"/>
    <col min="14075" max="14075" width="9.28515625" style="9" customWidth="1"/>
    <col min="14076" max="14076" width="8.140625" style="9" customWidth="1"/>
    <col min="14077" max="14077" width="8.28515625" style="9" customWidth="1"/>
    <col min="14078" max="14078" width="9.140625" style="9" customWidth="1"/>
    <col min="14079" max="14079" width="9.85546875" style="9" customWidth="1"/>
    <col min="14080" max="14080" width="10" style="9" customWidth="1"/>
    <col min="14081" max="14081" width="9.7109375" style="9" customWidth="1"/>
    <col min="14082" max="14082" width="7.42578125" style="9" customWidth="1"/>
    <col min="14083" max="14083" width="10" style="9" customWidth="1"/>
    <col min="14084" max="14084" width="12.7109375" style="9" customWidth="1"/>
    <col min="14085" max="14326" width="11.42578125" style="9"/>
    <col min="14327" max="14327" width="29.7109375" style="9" customWidth="1"/>
    <col min="14328" max="14328" width="9.42578125" style="9" customWidth="1"/>
    <col min="14329" max="14329" width="9.85546875" style="9" customWidth="1"/>
    <col min="14330" max="14330" width="8.7109375" style="9" customWidth="1"/>
    <col min="14331" max="14331" width="9.28515625" style="9" customWidth="1"/>
    <col min="14332" max="14332" width="8.140625" style="9" customWidth="1"/>
    <col min="14333" max="14333" width="8.28515625" style="9" customWidth="1"/>
    <col min="14334" max="14334" width="9.140625" style="9" customWidth="1"/>
    <col min="14335" max="14335" width="9.85546875" style="9" customWidth="1"/>
    <col min="14336" max="14336" width="10" style="9" customWidth="1"/>
    <col min="14337" max="14337" width="9.7109375" style="9" customWidth="1"/>
    <col min="14338" max="14338" width="7.42578125" style="9" customWidth="1"/>
    <col min="14339" max="14339" width="10" style="9" customWidth="1"/>
    <col min="14340" max="14340" width="12.7109375" style="9" customWidth="1"/>
    <col min="14341" max="14582" width="11.42578125" style="9"/>
    <col min="14583" max="14583" width="29.7109375" style="9" customWidth="1"/>
    <col min="14584" max="14584" width="9.42578125" style="9" customWidth="1"/>
    <col min="14585" max="14585" width="9.85546875" style="9" customWidth="1"/>
    <col min="14586" max="14586" width="8.7109375" style="9" customWidth="1"/>
    <col min="14587" max="14587" width="9.28515625" style="9" customWidth="1"/>
    <col min="14588" max="14588" width="8.140625" style="9" customWidth="1"/>
    <col min="14589" max="14589" width="8.28515625" style="9" customWidth="1"/>
    <col min="14590" max="14590" width="9.140625" style="9" customWidth="1"/>
    <col min="14591" max="14591" width="9.85546875" style="9" customWidth="1"/>
    <col min="14592" max="14592" width="10" style="9" customWidth="1"/>
    <col min="14593" max="14593" width="9.7109375" style="9" customWidth="1"/>
    <col min="14594" max="14594" width="7.42578125" style="9" customWidth="1"/>
    <col min="14595" max="14595" width="10" style="9" customWidth="1"/>
    <col min="14596" max="14596" width="12.7109375" style="9" customWidth="1"/>
    <col min="14597" max="14838" width="11.42578125" style="9"/>
    <col min="14839" max="14839" width="29.7109375" style="9" customWidth="1"/>
    <col min="14840" max="14840" width="9.42578125" style="9" customWidth="1"/>
    <col min="14841" max="14841" width="9.85546875" style="9" customWidth="1"/>
    <col min="14842" max="14842" width="8.7109375" style="9" customWidth="1"/>
    <col min="14843" max="14843" width="9.28515625" style="9" customWidth="1"/>
    <col min="14844" max="14844" width="8.140625" style="9" customWidth="1"/>
    <col min="14845" max="14845" width="8.28515625" style="9" customWidth="1"/>
    <col min="14846" max="14846" width="9.140625" style="9" customWidth="1"/>
    <col min="14847" max="14847" width="9.85546875" style="9" customWidth="1"/>
    <col min="14848" max="14848" width="10" style="9" customWidth="1"/>
    <col min="14849" max="14849" width="9.7109375" style="9" customWidth="1"/>
    <col min="14850" max="14850" width="7.42578125" style="9" customWidth="1"/>
    <col min="14851" max="14851" width="10" style="9" customWidth="1"/>
    <col min="14852" max="14852" width="12.7109375" style="9" customWidth="1"/>
    <col min="14853" max="15094" width="11.42578125" style="9"/>
    <col min="15095" max="15095" width="29.7109375" style="9" customWidth="1"/>
    <col min="15096" max="15096" width="9.42578125" style="9" customWidth="1"/>
    <col min="15097" max="15097" width="9.85546875" style="9" customWidth="1"/>
    <col min="15098" max="15098" width="8.7109375" style="9" customWidth="1"/>
    <col min="15099" max="15099" width="9.28515625" style="9" customWidth="1"/>
    <col min="15100" max="15100" width="8.140625" style="9" customWidth="1"/>
    <col min="15101" max="15101" width="8.28515625" style="9" customWidth="1"/>
    <col min="15102" max="15102" width="9.140625" style="9" customWidth="1"/>
    <col min="15103" max="15103" width="9.85546875" style="9" customWidth="1"/>
    <col min="15104" max="15104" width="10" style="9" customWidth="1"/>
    <col min="15105" max="15105" width="9.7109375" style="9" customWidth="1"/>
    <col min="15106" max="15106" width="7.42578125" style="9" customWidth="1"/>
    <col min="15107" max="15107" width="10" style="9" customWidth="1"/>
    <col min="15108" max="15108" width="12.7109375" style="9" customWidth="1"/>
    <col min="15109" max="15350" width="11.42578125" style="9"/>
    <col min="15351" max="15351" width="29.7109375" style="9" customWidth="1"/>
    <col min="15352" max="15352" width="9.42578125" style="9" customWidth="1"/>
    <col min="15353" max="15353" width="9.85546875" style="9" customWidth="1"/>
    <col min="15354" max="15354" width="8.7109375" style="9" customWidth="1"/>
    <col min="15355" max="15355" width="9.28515625" style="9" customWidth="1"/>
    <col min="15356" max="15356" width="8.140625" style="9" customWidth="1"/>
    <col min="15357" max="15357" width="8.28515625" style="9" customWidth="1"/>
    <col min="15358" max="15358" width="9.140625" style="9" customWidth="1"/>
    <col min="15359" max="15359" width="9.85546875" style="9" customWidth="1"/>
    <col min="15360" max="15360" width="10" style="9" customWidth="1"/>
    <col min="15361" max="15361" width="9.7109375" style="9" customWidth="1"/>
    <col min="15362" max="15362" width="7.42578125" style="9" customWidth="1"/>
    <col min="15363" max="15363" width="10" style="9" customWidth="1"/>
    <col min="15364" max="15364" width="12.7109375" style="9" customWidth="1"/>
    <col min="15365" max="15606" width="11.42578125" style="9"/>
    <col min="15607" max="15607" width="29.7109375" style="9" customWidth="1"/>
    <col min="15608" max="15608" width="9.42578125" style="9" customWidth="1"/>
    <col min="15609" max="15609" width="9.85546875" style="9" customWidth="1"/>
    <col min="15610" max="15610" width="8.7109375" style="9" customWidth="1"/>
    <col min="15611" max="15611" width="9.28515625" style="9" customWidth="1"/>
    <col min="15612" max="15612" width="8.140625" style="9" customWidth="1"/>
    <col min="15613" max="15613" width="8.28515625" style="9" customWidth="1"/>
    <col min="15614" max="15614" width="9.140625" style="9" customWidth="1"/>
    <col min="15615" max="15615" width="9.85546875" style="9" customWidth="1"/>
    <col min="15616" max="15616" width="10" style="9" customWidth="1"/>
    <col min="15617" max="15617" width="9.7109375" style="9" customWidth="1"/>
    <col min="15618" max="15618" width="7.42578125" style="9" customWidth="1"/>
    <col min="15619" max="15619" width="10" style="9" customWidth="1"/>
    <col min="15620" max="15620" width="12.7109375" style="9" customWidth="1"/>
    <col min="15621" max="15862" width="11.42578125" style="9"/>
    <col min="15863" max="15863" width="29.7109375" style="9" customWidth="1"/>
    <col min="15864" max="15864" width="9.42578125" style="9" customWidth="1"/>
    <col min="15865" max="15865" width="9.85546875" style="9" customWidth="1"/>
    <col min="15866" max="15866" width="8.7109375" style="9" customWidth="1"/>
    <col min="15867" max="15867" width="9.28515625" style="9" customWidth="1"/>
    <col min="15868" max="15868" width="8.140625" style="9" customWidth="1"/>
    <col min="15869" max="15869" width="8.28515625" style="9" customWidth="1"/>
    <col min="15870" max="15870" width="9.140625" style="9" customWidth="1"/>
    <col min="15871" max="15871" width="9.85546875" style="9" customWidth="1"/>
    <col min="15872" max="15872" width="10" style="9" customWidth="1"/>
    <col min="15873" max="15873" width="9.7109375" style="9" customWidth="1"/>
    <col min="15874" max="15874" width="7.42578125" style="9" customWidth="1"/>
    <col min="15875" max="15875" width="10" style="9" customWidth="1"/>
    <col min="15876" max="15876" width="12.7109375" style="9" customWidth="1"/>
    <col min="15877" max="16118" width="11.42578125" style="9"/>
    <col min="16119" max="16119" width="29.7109375" style="9" customWidth="1"/>
    <col min="16120" max="16120" width="9.42578125" style="9" customWidth="1"/>
    <col min="16121" max="16121" width="9.85546875" style="9" customWidth="1"/>
    <col min="16122" max="16122" width="8.7109375" style="9" customWidth="1"/>
    <col min="16123" max="16123" width="9.28515625" style="9" customWidth="1"/>
    <col min="16124" max="16124" width="8.140625" style="9" customWidth="1"/>
    <col min="16125" max="16125" width="8.28515625" style="9" customWidth="1"/>
    <col min="16126" max="16126" width="9.140625" style="9" customWidth="1"/>
    <col min="16127" max="16127" width="9.85546875" style="9" customWidth="1"/>
    <col min="16128" max="16128" width="10" style="9" customWidth="1"/>
    <col min="16129" max="16129" width="9.7109375" style="9" customWidth="1"/>
    <col min="16130" max="16130" width="7.42578125" style="9" customWidth="1"/>
    <col min="16131" max="16131" width="10" style="9" customWidth="1"/>
    <col min="16132" max="16132" width="12.7109375" style="9" customWidth="1"/>
    <col min="16133" max="16384" width="11.42578125" style="9"/>
  </cols>
  <sheetData>
    <row r="7" spans="2:16" ht="21" x14ac:dyDescent="0.35">
      <c r="B7" s="400" t="s">
        <v>198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</row>
    <row r="8" spans="2:16" ht="21" x14ac:dyDescent="0.35">
      <c r="E8" s="400" t="s">
        <v>199</v>
      </c>
      <c r="F8" s="400"/>
      <c r="G8" s="400"/>
      <c r="H8" s="400"/>
      <c r="I8" s="400"/>
      <c r="J8" s="400"/>
    </row>
    <row r="9" spans="2:16" ht="30" customHeight="1" x14ac:dyDescent="0.25">
      <c r="P9" s="45"/>
    </row>
    <row r="11" spans="2:16" ht="15.75" thickBot="1" x14ac:dyDescent="0.25">
      <c r="B11" s="10" t="s">
        <v>8</v>
      </c>
      <c r="C11" s="11"/>
      <c r="D11" s="11"/>
    </row>
    <row r="12" spans="2:16" ht="36" customHeight="1" x14ac:dyDescent="0.2">
      <c r="B12" s="282" t="s">
        <v>0</v>
      </c>
      <c r="C12" s="283" t="s">
        <v>166</v>
      </c>
      <c r="D12" s="284" t="s">
        <v>152</v>
      </c>
    </row>
    <row r="13" spans="2:16" ht="30.95" customHeight="1" x14ac:dyDescent="0.2">
      <c r="B13" s="285" t="s">
        <v>18</v>
      </c>
      <c r="C13" s="286">
        <v>31</v>
      </c>
      <c r="D13" s="286">
        <v>17</v>
      </c>
    </row>
    <row r="14" spans="2:16" ht="30.95" customHeight="1" x14ac:dyDescent="0.2">
      <c r="B14" s="285" t="s">
        <v>19</v>
      </c>
      <c r="C14" s="286">
        <v>27</v>
      </c>
      <c r="D14" s="286">
        <v>14</v>
      </c>
    </row>
    <row r="15" spans="2:16" ht="30.95" customHeight="1" x14ac:dyDescent="0.2">
      <c r="B15" s="287" t="s">
        <v>20</v>
      </c>
      <c r="C15" s="286">
        <v>24</v>
      </c>
      <c r="D15" s="286">
        <v>20</v>
      </c>
    </row>
    <row r="16" spans="2:16" ht="12.75" customHeight="1" x14ac:dyDescent="0.2">
      <c r="B16" s="288"/>
      <c r="C16" s="289"/>
      <c r="D16" s="289"/>
    </row>
    <row r="17" spans="2:4" ht="30.95" customHeight="1" x14ac:dyDescent="0.2">
      <c r="B17" s="290" t="s">
        <v>5</v>
      </c>
      <c r="C17" s="291">
        <f>SUM(C13:C16)</f>
        <v>82</v>
      </c>
      <c r="D17" s="286">
        <f>D13+D14+D15</f>
        <v>51</v>
      </c>
    </row>
    <row r="18" spans="2:4" ht="30.95" customHeight="1" x14ac:dyDescent="0.2">
      <c r="B18" s="13"/>
      <c r="C18" s="14"/>
      <c r="D18" s="14"/>
    </row>
    <row r="19" spans="2:4" ht="30.95" customHeight="1" x14ac:dyDescent="0.2">
      <c r="B19" s="13"/>
      <c r="C19" s="14"/>
      <c r="D19" s="14"/>
    </row>
    <row r="20" spans="2:4" ht="30.95" customHeight="1" x14ac:dyDescent="0.2">
      <c r="B20" s="13"/>
      <c r="C20" s="14"/>
      <c r="D20" s="14"/>
    </row>
    <row r="21" spans="2:4" ht="30.95" customHeight="1" x14ac:dyDescent="0.2">
      <c r="B21" s="13"/>
      <c r="C21" s="14"/>
      <c r="D21" s="14"/>
    </row>
    <row r="22" spans="2:4" ht="30.95" customHeight="1" x14ac:dyDescent="0.2">
      <c r="B22" s="13"/>
      <c r="C22" s="14"/>
      <c r="D22" s="14"/>
    </row>
    <row r="23" spans="2:4" ht="30.95" customHeight="1" x14ac:dyDescent="0.2">
      <c r="B23" s="13"/>
      <c r="C23" s="14"/>
      <c r="D23" s="14"/>
    </row>
    <row r="24" spans="2:4" ht="30.95" customHeight="1" x14ac:dyDescent="0.2">
      <c r="B24" s="13"/>
      <c r="C24" s="14"/>
      <c r="D24" s="14"/>
    </row>
    <row r="25" spans="2:4" ht="30.95" customHeight="1" x14ac:dyDescent="0.2">
      <c r="B25" s="13"/>
      <c r="C25" s="14"/>
      <c r="D25" s="14"/>
    </row>
    <row r="26" spans="2:4" ht="30.95" customHeight="1" x14ac:dyDescent="0.2">
      <c r="B26" s="13"/>
      <c r="C26" s="14"/>
      <c r="D26" s="14"/>
    </row>
    <row r="27" spans="2:4" ht="30.95" customHeight="1" x14ac:dyDescent="0.2">
      <c r="B27" s="13"/>
      <c r="C27" s="14"/>
      <c r="D27" s="14"/>
    </row>
    <row r="28" spans="2:4" ht="30.95" customHeight="1" x14ac:dyDescent="0.2">
      <c r="B28" s="13"/>
      <c r="C28" s="14"/>
      <c r="D28" s="14"/>
    </row>
    <row r="29" spans="2:4" ht="30.95" customHeight="1" x14ac:dyDescent="0.2">
      <c r="B29" s="13"/>
      <c r="C29" s="14"/>
      <c r="D29" s="14"/>
    </row>
    <row r="30" spans="2:4" ht="30.95" customHeight="1" x14ac:dyDescent="0.2">
      <c r="B30" s="13"/>
      <c r="C30" s="14"/>
      <c r="D30" s="14"/>
    </row>
    <row r="40" spans="2:2" x14ac:dyDescent="0.2">
      <c r="B40" s="12"/>
    </row>
  </sheetData>
  <mergeCells count="2">
    <mergeCell ref="B7:O7"/>
    <mergeCell ref="E8:J8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0"/>
  <sheetViews>
    <sheetView showGridLines="0" view="pageLayout" topLeftCell="A16" zoomScale="75" zoomScaleNormal="100" zoomScaleSheetLayoutView="75" zoomScalePageLayoutView="75" workbookViewId="0">
      <selection activeCell="C27" sqref="C27"/>
    </sheetView>
  </sheetViews>
  <sheetFormatPr baseColWidth="10" defaultRowHeight="15" x14ac:dyDescent="0.2"/>
  <cols>
    <col min="1" max="1" width="26" style="9" customWidth="1"/>
    <col min="2" max="2" width="15.28515625" style="9" customWidth="1"/>
    <col min="3" max="3" width="16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7" spans="1:15" ht="21" x14ac:dyDescent="0.2">
      <c r="C7" s="362" t="s">
        <v>213</v>
      </c>
      <c r="D7" s="362"/>
      <c r="E7" s="362"/>
      <c r="F7" s="362"/>
      <c r="G7" s="362"/>
      <c r="H7" s="362"/>
      <c r="I7" s="362"/>
    </row>
    <row r="8" spans="1:15" ht="21" x14ac:dyDescent="0.2">
      <c r="C8" s="362" t="s">
        <v>214</v>
      </c>
      <c r="D8" s="362"/>
      <c r="E8" s="362"/>
      <c r="F8" s="362"/>
      <c r="G8" s="362"/>
      <c r="H8" s="362"/>
      <c r="I8" s="362"/>
    </row>
    <row r="9" spans="1:15" ht="30" customHeight="1" x14ac:dyDescent="0.2"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46"/>
    </row>
    <row r="11" spans="1:15" x14ac:dyDescent="0.2">
      <c r="A11" s="10" t="s">
        <v>8</v>
      </c>
      <c r="B11" s="11"/>
      <c r="C11" s="11"/>
    </row>
    <row r="12" spans="1:15" ht="36" customHeight="1" x14ac:dyDescent="0.2">
      <c r="A12" s="190" t="s">
        <v>0</v>
      </c>
      <c r="B12" s="191" t="s">
        <v>166</v>
      </c>
      <c r="C12" s="192" t="s">
        <v>152</v>
      </c>
    </row>
    <row r="13" spans="1:15" ht="30.95" customHeight="1" x14ac:dyDescent="0.2">
      <c r="A13" s="193" t="s">
        <v>21</v>
      </c>
      <c r="B13" s="190">
        <v>768</v>
      </c>
      <c r="C13" s="292">
        <v>826</v>
      </c>
    </row>
    <row r="14" spans="1:15" ht="30.95" customHeight="1" x14ac:dyDescent="0.2">
      <c r="A14" s="194" t="s">
        <v>22</v>
      </c>
      <c r="B14" s="293">
        <v>297</v>
      </c>
      <c r="C14" s="292">
        <v>386</v>
      </c>
    </row>
    <row r="15" spans="1:15" ht="13.5" customHeight="1" x14ac:dyDescent="0.2">
      <c r="A15" s="194"/>
      <c r="B15" s="294"/>
      <c r="C15" s="292"/>
    </row>
    <row r="16" spans="1:15" ht="9" customHeight="1" x14ac:dyDescent="0.2">
      <c r="A16" s="195"/>
      <c r="B16" s="295"/>
      <c r="C16" s="296"/>
    </row>
    <row r="17" spans="1:3" ht="30.95" customHeight="1" x14ac:dyDescent="0.2">
      <c r="A17" s="196" t="s">
        <v>5</v>
      </c>
      <c r="B17" s="297">
        <f>B13+B14+B15</f>
        <v>1065</v>
      </c>
      <c r="C17" s="297">
        <f>C13+C14+C15</f>
        <v>1212</v>
      </c>
    </row>
    <row r="18" spans="1:3" ht="30.95" customHeight="1" x14ac:dyDescent="0.2">
      <c r="A18" s="13"/>
      <c r="B18" s="14"/>
      <c r="C18" s="14"/>
    </row>
    <row r="19" spans="1:3" ht="30.95" customHeight="1" x14ac:dyDescent="0.2">
      <c r="A19" s="13"/>
      <c r="B19" s="14"/>
      <c r="C19" s="14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200" t="s">
        <v>151</v>
      </c>
      <c r="B22" s="201" t="s">
        <v>147</v>
      </c>
      <c r="C22" s="202" t="s">
        <v>148</v>
      </c>
    </row>
    <row r="23" spans="1:3" ht="30.95" customHeight="1" thickBot="1" x14ac:dyDescent="0.25">
      <c r="A23" s="197" t="s">
        <v>149</v>
      </c>
      <c r="B23" s="198">
        <v>907</v>
      </c>
      <c r="C23" s="199">
        <v>76</v>
      </c>
    </row>
    <row r="24" spans="1:3" ht="30.95" customHeight="1" thickBot="1" x14ac:dyDescent="0.25">
      <c r="A24" s="197" t="s">
        <v>150</v>
      </c>
      <c r="B24" s="198">
        <v>71</v>
      </c>
      <c r="C24" s="199">
        <v>11</v>
      </c>
    </row>
    <row r="25" spans="1:3" ht="30.95" customHeight="1" x14ac:dyDescent="0.2">
      <c r="A25" s="13"/>
      <c r="B25" s="14"/>
      <c r="C25" s="14"/>
    </row>
    <row r="26" spans="1:3" ht="30.95" customHeight="1" x14ac:dyDescent="0.2">
      <c r="A26" s="13"/>
      <c r="B26" s="14"/>
      <c r="C26" s="14"/>
    </row>
    <row r="27" spans="1:3" ht="30.95" customHeight="1" x14ac:dyDescent="0.2">
      <c r="A27" s="13"/>
      <c r="B27" s="14"/>
      <c r="C27" s="14"/>
    </row>
    <row r="28" spans="1:3" ht="4.5" customHeight="1" x14ac:dyDescent="0.2">
      <c r="A28" s="13"/>
      <c r="B28" s="14"/>
      <c r="C28" s="14"/>
    </row>
    <row r="29" spans="1:3" ht="30.95" customHeight="1" x14ac:dyDescent="0.2">
      <c r="A29" s="13"/>
      <c r="B29" s="14"/>
      <c r="C29" s="14"/>
    </row>
    <row r="30" spans="1:3" ht="30.95" customHeight="1" x14ac:dyDescent="0.2">
      <c r="A30" s="13"/>
      <c r="B30" s="14"/>
      <c r="C30" s="14"/>
    </row>
  </sheetData>
  <mergeCells count="2">
    <mergeCell ref="C7:I7"/>
    <mergeCell ref="C8:I8"/>
  </mergeCells>
  <printOptions horizontalCentered="1"/>
  <pageMargins left="0.97916666666666663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showGridLines="0" view="pageLayout" topLeftCell="A37" zoomScaleNormal="100" workbookViewId="0">
      <selection activeCell="J9" sqref="J9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20.7109375" customWidth="1"/>
    <col min="9" max="9" width="15.42578125" customWidth="1"/>
  </cols>
  <sheetData>
    <row r="3" spans="2:11" x14ac:dyDescent="0.2">
      <c r="C3" s="362" t="s">
        <v>170</v>
      </c>
      <c r="D3" s="362"/>
      <c r="E3" s="362"/>
      <c r="F3" s="362"/>
      <c r="G3" s="362"/>
      <c r="H3" s="362"/>
      <c r="I3" s="362"/>
    </row>
    <row r="4" spans="2:11" x14ac:dyDescent="0.2">
      <c r="C4" s="362"/>
      <c r="D4" s="362"/>
      <c r="E4" s="362"/>
      <c r="F4" s="362"/>
      <c r="G4" s="362"/>
      <c r="H4" s="362"/>
      <c r="I4" s="362"/>
    </row>
    <row r="5" spans="2:11" x14ac:dyDescent="0.2">
      <c r="C5" s="362"/>
      <c r="D5" s="362"/>
      <c r="E5" s="362"/>
      <c r="F5" s="362"/>
      <c r="G5" s="362"/>
      <c r="H5" s="362"/>
      <c r="I5" s="362"/>
    </row>
    <row r="8" spans="2:11" ht="18" thickBot="1" x14ac:dyDescent="0.35"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2:11" s="48" customFormat="1" ht="33" customHeight="1" thickBot="1" x14ac:dyDescent="0.35">
      <c r="B9" s="217" t="s">
        <v>35</v>
      </c>
      <c r="C9" s="298" t="s">
        <v>154</v>
      </c>
      <c r="D9" s="299" t="s">
        <v>155</v>
      </c>
      <c r="E9" s="299" t="s">
        <v>156</v>
      </c>
      <c r="F9" s="300" t="s">
        <v>157</v>
      </c>
      <c r="G9" s="301" t="s">
        <v>158</v>
      </c>
      <c r="H9" s="302" t="s">
        <v>159</v>
      </c>
      <c r="I9" s="303" t="s">
        <v>160</v>
      </c>
      <c r="J9" s="76"/>
      <c r="K9" s="76"/>
    </row>
    <row r="10" spans="2:11" ht="18" thickBot="1" x14ac:dyDescent="0.35">
      <c r="B10" s="203" t="s">
        <v>161</v>
      </c>
      <c r="C10" s="204">
        <v>466</v>
      </c>
      <c r="D10" s="204">
        <v>1</v>
      </c>
      <c r="E10" s="204">
        <v>6</v>
      </c>
      <c r="F10" s="204">
        <v>12</v>
      </c>
      <c r="G10" s="205">
        <v>1</v>
      </c>
      <c r="H10" s="205">
        <v>0</v>
      </c>
      <c r="I10" s="206">
        <f>SUM(C10:H10)</f>
        <v>486</v>
      </c>
      <c r="J10" s="50"/>
      <c r="K10" s="50"/>
    </row>
    <row r="11" spans="2:11" ht="10.5" customHeight="1" thickBot="1" x14ac:dyDescent="0.35">
      <c r="B11" s="207"/>
      <c r="C11" s="208"/>
      <c r="D11" s="208"/>
      <c r="E11" s="208"/>
      <c r="F11" s="208"/>
      <c r="G11" s="209"/>
      <c r="H11" s="209"/>
      <c r="I11" s="210"/>
      <c r="J11" s="50"/>
      <c r="K11" s="50"/>
    </row>
    <row r="12" spans="2:11" ht="18" thickBot="1" x14ac:dyDescent="0.35">
      <c r="B12" s="207" t="s">
        <v>162</v>
      </c>
      <c r="C12" s="208">
        <v>14</v>
      </c>
      <c r="D12" s="208">
        <v>1</v>
      </c>
      <c r="E12" s="208">
        <v>0</v>
      </c>
      <c r="F12" s="208">
        <v>0</v>
      </c>
      <c r="G12" s="209">
        <v>0</v>
      </c>
      <c r="H12" s="209">
        <v>0</v>
      </c>
      <c r="I12" s="210">
        <f>SUM(C12:H12)</f>
        <v>15</v>
      </c>
      <c r="J12" s="50"/>
      <c r="K12" s="50"/>
    </row>
    <row r="13" spans="2:11" ht="6.75" customHeight="1" thickBot="1" x14ac:dyDescent="0.35">
      <c r="B13" s="207"/>
      <c r="C13" s="208"/>
      <c r="D13" s="208"/>
      <c r="E13" s="208"/>
      <c r="F13" s="208"/>
      <c r="G13" s="209"/>
      <c r="H13" s="209"/>
      <c r="I13" s="210"/>
      <c r="J13" s="50"/>
      <c r="K13" s="50"/>
    </row>
    <row r="14" spans="2:11" ht="18" thickBot="1" x14ac:dyDescent="0.35">
      <c r="B14" s="207" t="s">
        <v>163</v>
      </c>
      <c r="C14" s="208">
        <v>0</v>
      </c>
      <c r="D14" s="208">
        <v>0</v>
      </c>
      <c r="E14" s="208">
        <v>61</v>
      </c>
      <c r="F14" s="208">
        <v>0</v>
      </c>
      <c r="G14" s="209">
        <v>0</v>
      </c>
      <c r="H14" s="209">
        <v>0</v>
      </c>
      <c r="I14" s="210">
        <f>SUM(C14:H14)</f>
        <v>61</v>
      </c>
      <c r="J14" s="50"/>
      <c r="K14" s="50"/>
    </row>
    <row r="15" spans="2:11" ht="9" customHeight="1" thickBot="1" x14ac:dyDescent="0.35">
      <c r="B15" s="207"/>
      <c r="C15" s="208"/>
      <c r="D15" s="208"/>
      <c r="E15" s="208"/>
      <c r="F15" s="208"/>
      <c r="G15" s="209"/>
      <c r="H15" s="209"/>
      <c r="I15" s="210"/>
      <c r="J15" s="50"/>
      <c r="K15" s="50"/>
    </row>
    <row r="16" spans="2:11" ht="18" thickBot="1" x14ac:dyDescent="0.35">
      <c r="B16" s="211" t="s">
        <v>164</v>
      </c>
      <c r="C16" s="212">
        <v>0</v>
      </c>
      <c r="D16" s="212">
        <v>0</v>
      </c>
      <c r="E16" s="212">
        <v>7</v>
      </c>
      <c r="F16" s="212">
        <v>0</v>
      </c>
      <c r="G16" s="213">
        <v>0</v>
      </c>
      <c r="H16" s="213">
        <v>0</v>
      </c>
      <c r="I16" s="210">
        <f>SUM(C16:H16)</f>
        <v>7</v>
      </c>
      <c r="J16" s="50"/>
      <c r="K16" s="50"/>
    </row>
    <row r="17" spans="2:11" ht="36" customHeight="1" x14ac:dyDescent="0.3">
      <c r="B17" s="214"/>
      <c r="C17" s="215">
        <f>SUM(C10:C16)</f>
        <v>480</v>
      </c>
      <c r="D17" s="215">
        <f t="shared" ref="D17:H17" si="0">SUM(D10:D16)</f>
        <v>2</v>
      </c>
      <c r="E17" s="215">
        <f t="shared" si="0"/>
        <v>74</v>
      </c>
      <c r="F17" s="215">
        <f t="shared" si="0"/>
        <v>12</v>
      </c>
      <c r="G17" s="215">
        <f t="shared" si="0"/>
        <v>1</v>
      </c>
      <c r="H17" s="215">
        <f t="shared" si="0"/>
        <v>0</v>
      </c>
      <c r="I17" s="216">
        <f>SUM(C17:H17)</f>
        <v>569</v>
      </c>
      <c r="J17" s="50"/>
      <c r="K17" s="50"/>
    </row>
    <row r="18" spans="2:11" ht="17.25" x14ac:dyDescent="0.3"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2:11" ht="17.25" x14ac:dyDescent="0.3"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2:11" ht="17.25" x14ac:dyDescent="0.3"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2:11" ht="17.25" x14ac:dyDescent="0.3"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2:11" ht="17.25" x14ac:dyDescent="0.3"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2:11" ht="17.25" x14ac:dyDescent="0.3"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2:11" ht="17.25" x14ac:dyDescent="0.3"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2:11" ht="17.25" x14ac:dyDescent="0.3"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2:11" ht="17.25" x14ac:dyDescent="0.3">
      <c r="J26" s="50"/>
      <c r="K26" s="50"/>
    </row>
    <row r="27" spans="2:11" ht="17.25" x14ac:dyDescent="0.3">
      <c r="J27" s="50"/>
      <c r="K27" s="50"/>
    </row>
  </sheetData>
  <mergeCells count="1">
    <mergeCell ref="C3:I5"/>
  </mergeCells>
  <pageMargins left="0.23622047244094491" right="0.19685039370078741" top="0.74803149606299213" bottom="0.74803149606299213" header="0.31496062992125984" footer="0.31496062992125984"/>
  <pageSetup scale="80" orientation="landscape" horizontalDpi="4294967295" verticalDpi="4294967295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C61"/>
  <sheetViews>
    <sheetView showGridLines="0" view="pageLayout" zoomScaleNormal="100" workbookViewId="0">
      <selection activeCell="I8" sqref="I8"/>
    </sheetView>
  </sheetViews>
  <sheetFormatPr baseColWidth="10" defaultRowHeight="12.75" x14ac:dyDescent="0.2"/>
  <cols>
    <col min="1" max="1" width="13.28515625" style="57" customWidth="1"/>
    <col min="2" max="2" width="17.140625" style="57" customWidth="1"/>
    <col min="3" max="3" width="16.5703125" style="57" hidden="1" customWidth="1"/>
    <col min="4" max="4" width="15.5703125" style="57" hidden="1" customWidth="1"/>
    <col min="5" max="5" width="14.140625" style="57" customWidth="1"/>
    <col min="6" max="6" width="14.28515625" style="57" customWidth="1"/>
    <col min="7" max="7" width="11.42578125" style="57"/>
    <col min="8" max="8" width="5.7109375" style="58" customWidth="1"/>
    <col min="9" max="9" width="11.42578125" style="58"/>
    <col min="10" max="21" width="5.7109375" style="57" customWidth="1"/>
    <col min="22" max="23" width="11.42578125" style="57"/>
    <col min="24" max="24" width="13.42578125" style="57" customWidth="1"/>
    <col min="25" max="25" width="19.5703125" style="57" customWidth="1"/>
    <col min="26" max="26" width="17" style="57" customWidth="1"/>
    <col min="27" max="27" width="15.140625" style="57" customWidth="1"/>
    <col min="28" max="16384" width="11.42578125" style="57"/>
  </cols>
  <sheetData>
    <row r="5" spans="2:29" x14ac:dyDescent="0.2">
      <c r="B5" s="56"/>
    </row>
    <row r="6" spans="2:29" ht="13.5" customHeight="1" thickBot="1" x14ac:dyDescent="0.25">
      <c r="B6" s="56"/>
      <c r="X6" s="401"/>
      <c r="Y6" s="401"/>
      <c r="Z6" s="401"/>
      <c r="AA6" s="401"/>
      <c r="AB6" s="401"/>
      <c r="AC6" s="59"/>
    </row>
    <row r="7" spans="2:29" ht="18.75" customHeight="1" x14ac:dyDescent="0.2">
      <c r="B7" s="409" t="s">
        <v>32</v>
      </c>
      <c r="C7" s="410"/>
      <c r="D7" s="410"/>
      <c r="E7" s="410"/>
      <c r="F7" s="410"/>
      <c r="G7" s="411"/>
      <c r="H7" s="60"/>
      <c r="I7" s="60"/>
      <c r="X7" s="401"/>
      <c r="Y7" s="401"/>
      <c r="Z7" s="401"/>
      <c r="AA7" s="401"/>
      <c r="AB7" s="401"/>
      <c r="AC7" s="59"/>
    </row>
    <row r="8" spans="2:29" ht="22.5" customHeight="1" x14ac:dyDescent="0.2">
      <c r="B8" s="412" t="s">
        <v>171</v>
      </c>
      <c r="C8" s="413"/>
      <c r="D8" s="413"/>
      <c r="E8" s="413"/>
      <c r="F8" s="413"/>
      <c r="G8" s="414"/>
      <c r="H8" s="61"/>
      <c r="I8" s="61"/>
      <c r="X8" s="66"/>
      <c r="Y8" s="66"/>
      <c r="Z8" s="66"/>
      <c r="AA8" s="66"/>
      <c r="AB8" s="66"/>
    </row>
    <row r="9" spans="2:29" ht="3" customHeight="1" thickBot="1" x14ac:dyDescent="0.25">
      <c r="B9" s="218"/>
      <c r="C9" s="219"/>
      <c r="D9" s="219"/>
      <c r="E9" s="219"/>
      <c r="F9" s="219"/>
      <c r="G9" s="220"/>
      <c r="H9" s="62"/>
      <c r="I9" s="62"/>
      <c r="X9" s="66"/>
      <c r="Y9" s="66"/>
      <c r="Z9" s="66"/>
      <c r="AA9" s="66"/>
      <c r="AB9" s="66"/>
    </row>
    <row r="10" spans="2:29" s="58" customFormat="1" ht="9" customHeight="1" thickBot="1" x14ac:dyDescent="0.25">
      <c r="B10" s="221"/>
      <c r="C10" s="221"/>
      <c r="D10" s="221"/>
      <c r="E10" s="221"/>
      <c r="F10" s="221"/>
      <c r="G10" s="221"/>
      <c r="H10" s="62"/>
      <c r="I10" s="62"/>
      <c r="X10" s="60"/>
      <c r="Y10" s="60"/>
      <c r="Z10" s="60"/>
      <c r="AA10" s="60"/>
      <c r="AB10" s="60"/>
      <c r="AC10" s="63"/>
    </row>
    <row r="11" spans="2:29" s="58" customFormat="1" ht="26.25" customHeight="1" thickBot="1" x14ac:dyDescent="0.25">
      <c r="B11" s="403" t="s">
        <v>31</v>
      </c>
      <c r="C11" s="404"/>
      <c r="D11" s="404"/>
      <c r="E11" s="404"/>
      <c r="F11" s="404"/>
      <c r="G11" s="405"/>
      <c r="H11" s="43"/>
      <c r="I11" s="43"/>
      <c r="X11" s="62"/>
      <c r="Y11" s="64"/>
      <c r="Z11" s="65"/>
      <c r="AA11" s="65"/>
      <c r="AB11" s="62"/>
    </row>
    <row r="12" spans="2:29" ht="20.25" customHeight="1" x14ac:dyDescent="0.2">
      <c r="B12" s="222"/>
      <c r="C12" s="222"/>
      <c r="D12" s="222"/>
      <c r="E12" s="222"/>
      <c r="F12" s="222"/>
      <c r="G12" s="222"/>
      <c r="H12" s="43"/>
      <c r="I12" s="43"/>
      <c r="X12" s="66"/>
      <c r="Y12" s="77"/>
      <c r="Z12" s="78"/>
      <c r="AA12" s="64"/>
      <c r="AB12" s="66"/>
    </row>
    <row r="13" spans="2:29" ht="31.5" customHeight="1" thickBot="1" x14ac:dyDescent="0.25">
      <c r="B13" s="304" t="s">
        <v>35</v>
      </c>
      <c r="C13" s="305" t="s">
        <v>27</v>
      </c>
      <c r="D13" s="306" t="s">
        <v>117</v>
      </c>
      <c r="E13" s="306" t="s">
        <v>29</v>
      </c>
      <c r="F13" s="307" t="s">
        <v>30</v>
      </c>
      <c r="G13" s="308" t="s">
        <v>5</v>
      </c>
      <c r="H13" s="15"/>
      <c r="I13" s="15"/>
      <c r="X13" s="66"/>
      <c r="Y13" s="77"/>
      <c r="Z13" s="79"/>
      <c r="AA13" s="64"/>
      <c r="AB13" s="66"/>
    </row>
    <row r="14" spans="2:29" ht="24" customHeight="1" x14ac:dyDescent="0.2">
      <c r="B14" s="309" t="s">
        <v>24</v>
      </c>
      <c r="C14" s="310"/>
      <c r="D14" s="310"/>
      <c r="E14" s="310">
        <v>8</v>
      </c>
      <c r="F14" s="310">
        <v>9</v>
      </c>
      <c r="G14" s="311">
        <f>Tabla8[[#This Row],[JUZGADO IV]]+Tabla8[[#This Row],[JUZGADO III]]+Tabla8[[#This Row],[COLEGIADO]]+Tabla8[[#This Row],[ASUNTOS INTERNOS]]</f>
        <v>17</v>
      </c>
      <c r="H14" s="62"/>
      <c r="I14" s="62"/>
      <c r="X14" s="66"/>
      <c r="Y14" s="77"/>
      <c r="Z14" s="78"/>
      <c r="AA14" s="64"/>
      <c r="AB14" s="66"/>
    </row>
    <row r="15" spans="2:29" ht="24" customHeight="1" x14ac:dyDescent="0.2">
      <c r="B15" s="312" t="s">
        <v>34</v>
      </c>
      <c r="C15" s="313">
        <v>0</v>
      </c>
      <c r="D15" s="313">
        <f>(D14*100%/G14)</f>
        <v>0</v>
      </c>
      <c r="E15" s="313">
        <f>(E14*100%/G14)</f>
        <v>0.47058823529411764</v>
      </c>
      <c r="F15" s="313">
        <f>(F14*100%/G14)</f>
        <v>0.52941176470588236</v>
      </c>
      <c r="G15" s="314">
        <f>Tabla8[[#This Row],[JUZGADO IV]]+Tabla8[[#This Row],[JUZGADO III]]+Tabla8[[#This Row],[COLEGIADO]]+Tabla8[[#This Row],[ASUNTOS INTERNOS]]</f>
        <v>1</v>
      </c>
      <c r="H15" s="62"/>
      <c r="I15" s="62"/>
      <c r="X15" s="66"/>
      <c r="Y15" s="77"/>
      <c r="Z15" s="79"/>
      <c r="AA15" s="64"/>
      <c r="AB15" s="66"/>
    </row>
    <row r="16" spans="2:29" ht="24" customHeight="1" x14ac:dyDescent="0.2">
      <c r="B16" s="312" t="s">
        <v>25</v>
      </c>
      <c r="C16" s="315"/>
      <c r="D16" s="315"/>
      <c r="E16" s="315">
        <v>0</v>
      </c>
      <c r="F16" s="315">
        <v>0</v>
      </c>
      <c r="G16" s="316">
        <f>Tabla8[[#This Row],[JUZGADO IV]]+Tabla8[[#This Row],[JUZGADO III]]+Tabla8[[#This Row],[COLEGIADO]]+Tabla8[[#This Row],[ASUNTOS INTERNOS]]</f>
        <v>0</v>
      </c>
      <c r="H16" s="62"/>
      <c r="I16" s="62"/>
      <c r="X16" s="66"/>
      <c r="Y16" s="77"/>
      <c r="Z16" s="78"/>
      <c r="AA16" s="64"/>
      <c r="AB16" s="66"/>
    </row>
    <row r="17" spans="2:28" ht="24" customHeight="1" x14ac:dyDescent="0.2">
      <c r="B17" s="312" t="s">
        <v>34</v>
      </c>
      <c r="C17" s="313" t="e">
        <f>(C16*100%/G16)</f>
        <v>#DIV/0!</v>
      </c>
      <c r="D17" s="313" t="e">
        <f>(D16*100%/G16)</f>
        <v>#DIV/0!</v>
      </c>
      <c r="E17" s="313">
        <v>0</v>
      </c>
      <c r="F17" s="313">
        <v>0</v>
      </c>
      <c r="G17" s="314">
        <v>0</v>
      </c>
      <c r="H17" s="62"/>
      <c r="I17" s="62"/>
      <c r="X17" s="66"/>
      <c r="Y17" s="77"/>
      <c r="Z17" s="79"/>
      <c r="AA17" s="64"/>
      <c r="AB17" s="66"/>
    </row>
    <row r="18" spans="2:28" ht="24" customHeight="1" x14ac:dyDescent="0.2">
      <c r="B18" s="312" t="s">
        <v>26</v>
      </c>
      <c r="C18" s="315"/>
      <c r="D18" s="315"/>
      <c r="E18" s="315">
        <v>8</v>
      </c>
      <c r="F18" s="315">
        <v>12</v>
      </c>
      <c r="G18" s="316">
        <f>Tabla8[[#This Row],[JUZGADO IV]]+Tabla8[[#This Row],[JUZGADO III]]+Tabla8[[#This Row],[ASUNTOS INTERNOS]]</f>
        <v>20</v>
      </c>
      <c r="H18" s="62"/>
      <c r="I18" s="62"/>
      <c r="X18" s="66"/>
      <c r="Y18" s="80"/>
      <c r="Z18" s="81"/>
      <c r="AA18" s="82"/>
      <c r="AB18" s="66"/>
    </row>
    <row r="19" spans="2:28" ht="24" customHeight="1" thickBot="1" x14ac:dyDescent="0.25">
      <c r="B19" s="312" t="s">
        <v>34</v>
      </c>
      <c r="C19" s="317">
        <v>0</v>
      </c>
      <c r="D19" s="317">
        <f>(D18*100%/G18)</f>
        <v>0</v>
      </c>
      <c r="E19" s="317">
        <f>(E18*100%/G18)</f>
        <v>0.4</v>
      </c>
      <c r="F19" s="317">
        <f>(F18*100%/G18)</f>
        <v>0.6</v>
      </c>
      <c r="G19" s="318">
        <f>Tabla8[[#This Row],[JUZGADO IV]]+Tabla8[[#This Row],[JUZGADO III]]+Tabla8[[#This Row],[COLEGIADO]]+Tabla8[[#This Row],[ASUNTOS INTERNOS]]</f>
        <v>1</v>
      </c>
      <c r="H19" s="62"/>
      <c r="I19" s="62"/>
      <c r="X19" s="66"/>
      <c r="Y19" s="66"/>
      <c r="Z19" s="66"/>
      <c r="AA19" s="66"/>
      <c r="AB19" s="66"/>
    </row>
    <row r="20" spans="2:28" ht="12" customHeight="1" thickBot="1" x14ac:dyDescent="0.25">
      <c r="B20" s="319"/>
      <c r="C20" s="214"/>
      <c r="D20" s="214"/>
      <c r="E20" s="214"/>
      <c r="F20" s="214"/>
      <c r="G20" s="320"/>
      <c r="H20" s="62"/>
      <c r="I20" s="62"/>
      <c r="X20" s="66"/>
      <c r="Y20" s="66"/>
      <c r="Z20" s="66"/>
      <c r="AA20" s="66"/>
      <c r="AB20" s="66"/>
    </row>
    <row r="21" spans="2:28" ht="24" customHeight="1" thickBot="1" x14ac:dyDescent="0.25">
      <c r="B21" s="321" t="s">
        <v>129</v>
      </c>
      <c r="C21" s="322">
        <f>C14+C16+C18</f>
        <v>0</v>
      </c>
      <c r="D21" s="322">
        <f t="shared" ref="D21:E21" si="0">D14+D16+D18</f>
        <v>0</v>
      </c>
      <c r="E21" s="322">
        <f t="shared" si="0"/>
        <v>16</v>
      </c>
      <c r="F21" s="322">
        <v>21</v>
      </c>
      <c r="G21" s="323">
        <f>Tabla8[[#This Row],[JUZGADO IV]]+Tabla8[[#This Row],[JUZGADO III]]+Tabla8[[#This Row],[COLEGIADO]]+Tabla8[[#This Row],[ASUNTOS INTERNOS]]</f>
        <v>37</v>
      </c>
      <c r="H21" s="62"/>
      <c r="I21" s="62"/>
    </row>
    <row r="22" spans="2:28" ht="24" customHeight="1" x14ac:dyDescent="0.2">
      <c r="B22" s="321" t="s">
        <v>34</v>
      </c>
      <c r="C22" s="324">
        <f>(C21*100%/G21)</f>
        <v>0</v>
      </c>
      <c r="D22" s="324">
        <f>(D21*100%/G21)</f>
        <v>0</v>
      </c>
      <c r="E22" s="324">
        <f>(E21*100%/G21)</f>
        <v>0.43243243243243246</v>
      </c>
      <c r="F22" s="324">
        <f>(F21*100%/G21)</f>
        <v>0.56756756756756754</v>
      </c>
      <c r="G22" s="325">
        <f>Tabla8[[#This Row],[JUZGADO IV]]+Tabla8[[#This Row],[JUZGADO III]]+Tabla8[[#This Row],[COLEGIADO]]+Tabla8[[#This Row],[ASUNTOS INTERNOS]]</f>
        <v>1</v>
      </c>
      <c r="H22" s="62"/>
      <c r="I22" s="62"/>
    </row>
    <row r="23" spans="2:28" ht="16.5" thickBot="1" x14ac:dyDescent="0.25">
      <c r="B23" s="326"/>
      <c r="C23" s="326"/>
      <c r="D23" s="326"/>
      <c r="E23" s="326"/>
      <c r="F23" s="326"/>
      <c r="G23" s="326"/>
    </row>
    <row r="24" spans="2:28" ht="22.5" customHeight="1" thickBot="1" x14ac:dyDescent="0.25">
      <c r="B24" s="406" t="s">
        <v>33</v>
      </c>
      <c r="C24" s="407"/>
      <c r="D24" s="407"/>
      <c r="E24" s="407"/>
      <c r="F24" s="407"/>
      <c r="G24" s="408"/>
      <c r="H24" s="43"/>
      <c r="I24" s="43"/>
    </row>
    <row r="25" spans="2:28" ht="16.5" thickBot="1" x14ac:dyDescent="0.25">
      <c r="B25" s="326"/>
      <c r="C25" s="327"/>
      <c r="D25" s="327"/>
      <c r="E25" s="327"/>
      <c r="F25" s="327"/>
      <c r="G25" s="326"/>
    </row>
    <row r="26" spans="2:28" ht="32.25" customHeight="1" thickBot="1" x14ac:dyDescent="0.25">
      <c r="B26" s="328" t="s">
        <v>35</v>
      </c>
      <c r="C26" s="329" t="s">
        <v>27</v>
      </c>
      <c r="D26" s="330" t="s">
        <v>28</v>
      </c>
      <c r="E26" s="330" t="s">
        <v>29</v>
      </c>
      <c r="F26" s="331" t="s">
        <v>30</v>
      </c>
      <c r="G26" s="332" t="s">
        <v>5</v>
      </c>
      <c r="H26" s="15"/>
      <c r="I26" s="15"/>
    </row>
    <row r="27" spans="2:28" ht="0.75" customHeight="1" thickBot="1" x14ac:dyDescent="0.25">
      <c r="B27" s="333"/>
      <c r="C27" s="214">
        <v>0</v>
      </c>
      <c r="D27" s="214"/>
      <c r="E27" s="214"/>
      <c r="F27" s="214"/>
      <c r="G27" s="334">
        <f>Tabla9[[#This Row],[JUZGADO IV]]+Tabla9[[#This Row],[JUZGADO III]]+Tabla9[[#This Row],[JUZGADO I]]+Tabla9[[#This Row],[ASUNTOS INTERNOS]]</f>
        <v>0</v>
      </c>
    </row>
    <row r="28" spans="2:28" ht="24" customHeight="1" x14ac:dyDescent="0.2">
      <c r="B28" s="335" t="s">
        <v>24</v>
      </c>
      <c r="C28" s="310"/>
      <c r="D28" s="310"/>
      <c r="E28" s="310">
        <v>10</v>
      </c>
      <c r="F28" s="310">
        <v>4</v>
      </c>
      <c r="G28" s="336">
        <f>Tabla9[[#This Row],[JUZGADO IV]]+Tabla9[[#This Row],[JUZGADO III]]+Tabla9[[#This Row],[JUZGADO I]]+Tabla9[[#This Row],[ASUNTOS INTERNOS]]</f>
        <v>14</v>
      </c>
      <c r="H28" s="62"/>
      <c r="I28" s="62"/>
    </row>
    <row r="29" spans="2:28" ht="24" customHeight="1" x14ac:dyDescent="0.2">
      <c r="B29" s="337" t="s">
        <v>34</v>
      </c>
      <c r="C29" s="338">
        <v>0</v>
      </c>
      <c r="D29" s="338">
        <f>D28*100%/G28</f>
        <v>0</v>
      </c>
      <c r="E29" s="338">
        <f>E28*100%/G28</f>
        <v>0.7142857142857143</v>
      </c>
      <c r="F29" s="338">
        <f>F28*100%/G28</f>
        <v>0.2857142857142857</v>
      </c>
      <c r="G29" s="339">
        <f>Tabla9[[#This Row],[JUZGADO IV]]+Tabla9[[#This Row],[JUZGADO III]]+Tabla9[[#This Row],[JUZGADO I]]+Tabla9[[#This Row],[ASUNTOS INTERNOS]]</f>
        <v>1</v>
      </c>
      <c r="H29" s="62"/>
      <c r="I29" s="62"/>
    </row>
    <row r="30" spans="2:28" ht="24" customHeight="1" x14ac:dyDescent="0.2">
      <c r="B30" s="340" t="s">
        <v>25</v>
      </c>
      <c r="C30" s="315"/>
      <c r="D30" s="315"/>
      <c r="E30" s="315">
        <v>0</v>
      </c>
      <c r="F30" s="315">
        <v>0</v>
      </c>
      <c r="G30" s="341">
        <f>Tabla9[[#This Row],[JUZGADO IV]]+Tabla9[[#This Row],[JUZGADO III]]+Tabla9[[#This Row],[JUZGADO I]]+Tabla9[[#This Row],[ASUNTOS INTERNOS]]</f>
        <v>0</v>
      </c>
      <c r="H30" s="62"/>
      <c r="I30" s="62"/>
    </row>
    <row r="31" spans="2:28" ht="24" customHeight="1" x14ac:dyDescent="0.2">
      <c r="B31" s="337" t="s">
        <v>34</v>
      </c>
      <c r="C31" s="338">
        <v>0</v>
      </c>
      <c r="D31" s="338" t="e">
        <f>D30*100%/G30</f>
        <v>#DIV/0!</v>
      </c>
      <c r="E31" s="338">
        <v>0</v>
      </c>
      <c r="F31" s="338">
        <v>0</v>
      </c>
      <c r="G31" s="339">
        <v>0</v>
      </c>
      <c r="H31" s="62"/>
      <c r="I31" s="62"/>
    </row>
    <row r="32" spans="2:28" ht="24" customHeight="1" x14ac:dyDescent="0.2">
      <c r="B32" s="340" t="s">
        <v>26</v>
      </c>
      <c r="C32" s="315"/>
      <c r="D32" s="315"/>
      <c r="E32" s="315"/>
      <c r="F32" s="315">
        <v>1</v>
      </c>
      <c r="G32" s="341">
        <f>Tabla9[[#This Row],[JUZGADO IV]]+Tabla9[[#This Row],[JUZGADO III]]+Tabla9[[#This Row],[JUZGADO I]]+Tabla9[[#This Row],[ASUNTOS INTERNOS]]</f>
        <v>1</v>
      </c>
      <c r="H32" s="62"/>
      <c r="I32" s="62"/>
    </row>
    <row r="33" spans="2:9" ht="24" customHeight="1" thickBot="1" x14ac:dyDescent="0.25">
      <c r="B33" s="342" t="s">
        <v>34</v>
      </c>
      <c r="C33" s="343">
        <v>0</v>
      </c>
      <c r="D33" s="343">
        <f>D32*100%/G32</f>
        <v>0</v>
      </c>
      <c r="E33" s="343">
        <f>E32*100%/G32</f>
        <v>0</v>
      </c>
      <c r="F33" s="343">
        <f>F32*100%/G32</f>
        <v>1</v>
      </c>
      <c r="G33" s="344">
        <f>Tabla9[[#This Row],[JUZGADO IV]]+Tabla9[[#This Row],[JUZGADO III]]+Tabla9[[#This Row],[JUZGADO I]]+Tabla9[[#This Row],[ASUNTOS INTERNOS]]</f>
        <v>1</v>
      </c>
      <c r="H33" s="62"/>
      <c r="I33" s="62"/>
    </row>
    <row r="34" spans="2:9" ht="20.100000000000001" customHeight="1" thickBot="1" x14ac:dyDescent="0.25">
      <c r="B34" s="326"/>
      <c r="C34" s="326"/>
      <c r="D34" s="326"/>
      <c r="E34" s="326"/>
      <c r="F34" s="326"/>
      <c r="G34" s="345"/>
    </row>
    <row r="35" spans="2:9" ht="24" customHeight="1" thickBot="1" x14ac:dyDescent="0.25">
      <c r="B35" s="351" t="s">
        <v>130</v>
      </c>
      <c r="C35" s="346">
        <f>C28+C30+C32</f>
        <v>0</v>
      </c>
      <c r="D35" s="346">
        <f t="shared" ref="D35:E35" si="1">D28+D30+D32</f>
        <v>0</v>
      </c>
      <c r="E35" s="346">
        <f t="shared" si="1"/>
        <v>10</v>
      </c>
      <c r="F35" s="346">
        <v>5</v>
      </c>
      <c r="G35" s="347">
        <f>Tabla9[[#This Row],[JUZGADO IV]]+Tabla9[[#This Row],[JUZGADO III]]+Tabla9[[#This Row],[JUZGADO I]]+Tabla9[[#This Row],[ASUNTOS INTERNOS]]</f>
        <v>15</v>
      </c>
      <c r="H35" s="62"/>
      <c r="I35" s="62"/>
    </row>
    <row r="36" spans="2:9" ht="24" customHeight="1" thickBot="1" x14ac:dyDescent="0.25">
      <c r="B36" s="348" t="s">
        <v>34</v>
      </c>
      <c r="C36" s="349">
        <f>C35*100%/G35</f>
        <v>0</v>
      </c>
      <c r="D36" s="349">
        <f>D35*100%/G35</f>
        <v>0</v>
      </c>
      <c r="E36" s="349">
        <f>E35*100%/G35</f>
        <v>0.66666666666666663</v>
      </c>
      <c r="F36" s="349">
        <f>F35*100%/G35</f>
        <v>0.33333333333333331</v>
      </c>
      <c r="G36" s="350">
        <f>Tabla9[[#This Row],[JUZGADO IV]]+Tabla9[[#This Row],[JUZGADO III]]+Tabla9[[#This Row],[JUZGADO I]]+Tabla9[[#This Row],[ASUNTOS INTERNOS]]</f>
        <v>1</v>
      </c>
      <c r="H36" s="62"/>
      <c r="I36" s="62"/>
    </row>
    <row r="37" spans="2:9" ht="7.5" customHeight="1" x14ac:dyDescent="0.2"/>
    <row r="38" spans="2:9" hidden="1" x14ac:dyDescent="0.2"/>
    <row r="43" spans="2:9" s="68" customFormat="1" x14ac:dyDescent="0.2">
      <c r="B43" s="67"/>
      <c r="C43" s="67"/>
      <c r="D43" s="67"/>
      <c r="H43" s="69"/>
      <c r="I43" s="69"/>
    </row>
    <row r="44" spans="2:9" s="68" customFormat="1" x14ac:dyDescent="0.2">
      <c r="B44" s="67"/>
      <c r="C44" s="402" t="s">
        <v>38</v>
      </c>
      <c r="D44" s="402"/>
      <c r="E44" s="402"/>
      <c r="H44" s="69"/>
      <c r="I44" s="69"/>
    </row>
    <row r="45" spans="2:9" s="68" customFormat="1" x14ac:dyDescent="0.2">
      <c r="B45" s="67"/>
      <c r="C45" s="67" t="s">
        <v>31</v>
      </c>
      <c r="D45" s="67" t="s">
        <v>37</v>
      </c>
      <c r="E45" s="70"/>
      <c r="H45" s="69"/>
      <c r="I45" s="69"/>
    </row>
    <row r="46" spans="2:9" s="68" customFormat="1" x14ac:dyDescent="0.2">
      <c r="B46" s="67" t="s">
        <v>24</v>
      </c>
      <c r="C46" s="67">
        <f>G14</f>
        <v>17</v>
      </c>
      <c r="D46" s="67">
        <f>G28</f>
        <v>14</v>
      </c>
      <c r="E46" s="68">
        <f>G28</f>
        <v>14</v>
      </c>
      <c r="H46" s="69"/>
      <c r="I46" s="69"/>
    </row>
    <row r="47" spans="2:9" s="68" customFormat="1" x14ac:dyDescent="0.2">
      <c r="B47" s="67" t="s">
        <v>36</v>
      </c>
      <c r="C47" s="67">
        <f>G16</f>
        <v>0</v>
      </c>
      <c r="D47" s="67">
        <f>G30</f>
        <v>0</v>
      </c>
      <c r="E47" s="68">
        <f>G30</f>
        <v>0</v>
      </c>
      <c r="H47" s="69"/>
      <c r="I47" s="69"/>
    </row>
    <row r="48" spans="2:9" s="68" customFormat="1" x14ac:dyDescent="0.2">
      <c r="B48" s="67" t="s">
        <v>26</v>
      </c>
      <c r="C48" s="67">
        <f>G18</f>
        <v>20</v>
      </c>
      <c r="D48" s="67">
        <f>G32</f>
        <v>1</v>
      </c>
      <c r="E48" s="68">
        <f>G32</f>
        <v>1</v>
      </c>
      <c r="H48" s="69"/>
      <c r="I48" s="69"/>
    </row>
    <row r="49" spans="2:9" s="68" customFormat="1" x14ac:dyDescent="0.2">
      <c r="B49" s="67"/>
      <c r="C49" s="67"/>
      <c r="D49" s="67"/>
      <c r="H49" s="69"/>
      <c r="I49" s="69"/>
    </row>
    <row r="50" spans="2:9" s="68" customFormat="1" x14ac:dyDescent="0.2">
      <c r="B50" s="67"/>
      <c r="C50" s="67"/>
      <c r="D50" s="67"/>
      <c r="H50" s="69"/>
      <c r="I50" s="69"/>
    </row>
    <row r="51" spans="2:9" s="68" customFormat="1" x14ac:dyDescent="0.2">
      <c r="B51" s="67"/>
      <c r="C51" s="402"/>
      <c r="D51" s="402"/>
      <c r="E51" s="402"/>
      <c r="H51" s="69"/>
      <c r="I51" s="69"/>
    </row>
    <row r="52" spans="2:9" s="68" customFormat="1" x14ac:dyDescent="0.2">
      <c r="B52" s="67"/>
      <c r="C52" s="67"/>
      <c r="D52" s="67"/>
      <c r="H52" s="69"/>
      <c r="I52" s="69"/>
    </row>
    <row r="53" spans="2:9" s="68" customFormat="1" x14ac:dyDescent="0.2">
      <c r="B53" s="67"/>
      <c r="C53" s="67"/>
      <c r="D53" s="67"/>
      <c r="H53" s="69"/>
      <c r="I53" s="69"/>
    </row>
    <row r="54" spans="2:9" s="68" customFormat="1" x14ac:dyDescent="0.2">
      <c r="B54" s="67"/>
      <c r="C54" s="67"/>
      <c r="D54" s="67"/>
      <c r="H54" s="69"/>
      <c r="I54" s="69"/>
    </row>
    <row r="55" spans="2:9" s="68" customFormat="1" x14ac:dyDescent="0.2">
      <c r="B55" s="67"/>
      <c r="C55" s="67"/>
      <c r="D55" s="67"/>
      <c r="H55" s="69"/>
      <c r="I55" s="69"/>
    </row>
    <row r="56" spans="2:9" s="68" customFormat="1" x14ac:dyDescent="0.2">
      <c r="B56" s="67"/>
      <c r="C56" s="67"/>
      <c r="D56" s="67"/>
      <c r="H56" s="69"/>
      <c r="I56" s="69"/>
    </row>
    <row r="57" spans="2:9" s="68" customFormat="1" x14ac:dyDescent="0.2">
      <c r="B57" s="67"/>
      <c r="C57" s="67"/>
      <c r="D57" s="67"/>
      <c r="H57" s="69"/>
      <c r="I57" s="69"/>
    </row>
    <row r="58" spans="2:9" s="68" customFormat="1" x14ac:dyDescent="0.2">
      <c r="H58" s="69"/>
      <c r="I58" s="69"/>
    </row>
    <row r="59" spans="2:9" s="68" customFormat="1" x14ac:dyDescent="0.2">
      <c r="H59" s="69"/>
      <c r="I59" s="69"/>
    </row>
    <row r="60" spans="2:9" s="68" customFormat="1" x14ac:dyDescent="0.2">
      <c r="H60" s="69"/>
      <c r="I60" s="69"/>
    </row>
    <row r="61" spans="2:9" s="68" customFormat="1" x14ac:dyDescent="0.2">
      <c r="H61" s="69"/>
      <c r="I61" s="69"/>
    </row>
  </sheetData>
  <mergeCells count="7">
    <mergeCell ref="X6:AB7"/>
    <mergeCell ref="C51:E51"/>
    <mergeCell ref="B11:G11"/>
    <mergeCell ref="B24:G24"/>
    <mergeCell ref="B7:G7"/>
    <mergeCell ref="B8:G8"/>
    <mergeCell ref="C44:E44"/>
  </mergeCells>
  <pageMargins left="0.85" right="0.31" top="0.36" bottom="0.35" header="0.3" footer="0.3"/>
  <pageSetup orientation="portrait" horizontalDpi="4294967295" verticalDpi="4294967295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7"/>
  <sheetViews>
    <sheetView showGridLines="0" view="pageLayout" topLeftCell="A13" zoomScaleNormal="100" workbookViewId="0">
      <selection activeCell="C3" sqref="C3:I4"/>
    </sheetView>
  </sheetViews>
  <sheetFormatPr baseColWidth="10" defaultRowHeight="12.75" x14ac:dyDescent="0.2"/>
  <cols>
    <col min="1" max="1" width="3.7109375" customWidth="1"/>
    <col min="2" max="2" width="22" customWidth="1"/>
    <col min="4" max="4" width="13.1406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 x14ac:dyDescent="0.2">
      <c r="C3" s="362" t="s">
        <v>215</v>
      </c>
      <c r="D3" s="362"/>
      <c r="E3" s="362"/>
      <c r="F3" s="362"/>
      <c r="G3" s="362"/>
      <c r="H3" s="362"/>
      <c r="I3" s="362"/>
    </row>
    <row r="4" spans="2:13" x14ac:dyDescent="0.2">
      <c r="C4" s="362"/>
      <c r="D4" s="362"/>
      <c r="E4" s="362"/>
      <c r="F4" s="362"/>
      <c r="G4" s="362"/>
      <c r="H4" s="362"/>
      <c r="I4" s="362"/>
    </row>
    <row r="5" spans="2:13" ht="21" x14ac:dyDescent="0.35">
      <c r="C5" s="400" t="s">
        <v>216</v>
      </c>
      <c r="D5" s="400"/>
      <c r="E5" s="400"/>
      <c r="F5" s="400"/>
      <c r="G5" s="400"/>
      <c r="H5" s="400"/>
      <c r="I5" s="400"/>
    </row>
    <row r="8" spans="2:13" ht="13.5" thickBot="1" x14ac:dyDescent="0.25"/>
    <row r="9" spans="2:13" s="47" customFormat="1" ht="24.75" customHeight="1" thickBot="1" x14ac:dyDescent="0.3">
      <c r="C9" s="415" t="s">
        <v>171</v>
      </c>
      <c r="D9" s="416"/>
      <c r="E9" s="74"/>
      <c r="F9" s="74"/>
      <c r="H9" s="417"/>
      <c r="I9" s="417"/>
      <c r="J9" s="417"/>
      <c r="K9" s="417"/>
      <c r="L9" s="417"/>
      <c r="M9" s="417"/>
    </row>
    <row r="10" spans="2:13" ht="24" customHeight="1" thickBot="1" x14ac:dyDescent="0.25">
      <c r="C10" s="352" t="s">
        <v>31</v>
      </c>
      <c r="D10" s="353" t="s">
        <v>33</v>
      </c>
      <c r="H10" s="71"/>
      <c r="I10" s="71"/>
      <c r="J10" s="71"/>
      <c r="K10" s="71"/>
      <c r="L10" s="71"/>
      <c r="M10" s="71"/>
    </row>
    <row r="11" spans="2:13" ht="15.75" x14ac:dyDescent="0.25">
      <c r="B11" s="225" t="s">
        <v>36</v>
      </c>
      <c r="C11" s="354"/>
      <c r="D11" s="210"/>
      <c r="H11" s="71"/>
      <c r="I11" s="71"/>
      <c r="J11" s="71"/>
      <c r="K11" s="71"/>
      <c r="L11" s="71"/>
      <c r="M11" s="71"/>
    </row>
    <row r="12" spans="2:13" ht="8.25" customHeight="1" x14ac:dyDescent="0.25">
      <c r="B12" s="226"/>
      <c r="C12" s="355"/>
      <c r="D12" s="356"/>
      <c r="H12" s="72"/>
      <c r="I12" s="73"/>
      <c r="J12" s="71"/>
      <c r="K12" s="71"/>
      <c r="L12" s="71"/>
      <c r="M12" s="71"/>
    </row>
    <row r="13" spans="2:13" ht="15.75" x14ac:dyDescent="0.25">
      <c r="B13" s="226" t="s">
        <v>197</v>
      </c>
      <c r="C13" s="355">
        <v>2</v>
      </c>
      <c r="D13" s="356"/>
      <c r="H13" s="72"/>
      <c r="I13" s="73"/>
      <c r="J13" s="71"/>
      <c r="K13" s="71"/>
      <c r="L13" s="71"/>
      <c r="M13" s="71"/>
    </row>
    <row r="14" spans="2:13" ht="9" customHeight="1" x14ac:dyDescent="0.25">
      <c r="B14" s="226"/>
      <c r="C14" s="355"/>
      <c r="D14" s="356"/>
      <c r="H14" s="72"/>
      <c r="I14" s="73"/>
      <c r="J14" s="71"/>
      <c r="K14" s="71"/>
      <c r="L14" s="71"/>
      <c r="M14" s="71"/>
    </row>
    <row r="15" spans="2:13" ht="15.75" x14ac:dyDescent="0.25">
      <c r="B15" s="226" t="s">
        <v>26</v>
      </c>
      <c r="C15" s="355">
        <v>1</v>
      </c>
      <c r="D15" s="356"/>
      <c r="H15" s="72"/>
      <c r="I15" s="73"/>
      <c r="J15" s="71"/>
      <c r="K15" s="71"/>
      <c r="L15" s="71"/>
      <c r="M15" s="71"/>
    </row>
    <row r="16" spans="2:13" ht="3.75" customHeight="1" x14ac:dyDescent="0.25">
      <c r="B16" s="227"/>
      <c r="C16" s="357"/>
      <c r="D16" s="358"/>
      <c r="H16" s="72"/>
      <c r="I16" s="73"/>
      <c r="J16" s="71"/>
      <c r="K16" s="71"/>
      <c r="L16" s="71"/>
      <c r="M16" s="71"/>
    </row>
    <row r="17" spans="2:13" ht="15.75" x14ac:dyDescent="0.25">
      <c r="B17" s="227" t="s">
        <v>165</v>
      </c>
      <c r="C17" s="357"/>
      <c r="D17" s="358"/>
      <c r="H17" s="72"/>
      <c r="I17" s="73"/>
      <c r="J17" s="71"/>
      <c r="K17" s="71"/>
      <c r="L17" s="71"/>
      <c r="M17" s="71"/>
    </row>
    <row r="18" spans="2:13" ht="9.75" customHeight="1" thickBot="1" x14ac:dyDescent="0.3">
      <c r="B18" s="228"/>
      <c r="C18" s="359"/>
      <c r="D18" s="360"/>
      <c r="H18" s="72"/>
      <c r="I18" s="73"/>
      <c r="J18" s="71"/>
      <c r="K18" s="71"/>
      <c r="L18" s="71"/>
      <c r="M18" s="71"/>
    </row>
    <row r="19" spans="2:13" ht="16.5" thickBot="1" x14ac:dyDescent="0.3">
      <c r="B19" s="229" t="s">
        <v>5</v>
      </c>
      <c r="C19" s="223">
        <f>SUM(C11:C18)</f>
        <v>3</v>
      </c>
      <c r="D19" s="224">
        <f>SUM(D11:D18)</f>
        <v>0</v>
      </c>
      <c r="H19" s="71"/>
      <c r="I19" s="73"/>
      <c r="J19" s="71"/>
      <c r="K19" s="71"/>
      <c r="L19" s="71"/>
      <c r="M19" s="71"/>
    </row>
    <row r="20" spans="2:13" ht="15.75" x14ac:dyDescent="0.25">
      <c r="C20" s="48"/>
      <c r="H20" s="71"/>
      <c r="I20" s="73"/>
      <c r="J20" s="71"/>
      <c r="K20" s="71"/>
      <c r="L20" s="71"/>
      <c r="M20" s="71"/>
    </row>
    <row r="21" spans="2:13" x14ac:dyDescent="0.2">
      <c r="H21" s="71"/>
      <c r="I21" s="71"/>
      <c r="J21" s="71"/>
      <c r="K21" s="71"/>
      <c r="L21" s="71"/>
      <c r="M21" s="71"/>
    </row>
    <row r="22" spans="2:13" ht="15.75" x14ac:dyDescent="0.25">
      <c r="C22" s="49"/>
      <c r="H22" s="71"/>
      <c r="I22" s="73"/>
      <c r="J22" s="71"/>
      <c r="K22" s="71"/>
      <c r="L22" s="71"/>
      <c r="M22" s="71"/>
    </row>
    <row r="23" spans="2:13" x14ac:dyDescent="0.2">
      <c r="H23" s="71"/>
      <c r="I23" s="71"/>
      <c r="J23" s="71"/>
      <c r="K23" s="71"/>
      <c r="L23" s="71"/>
      <c r="M23" s="71"/>
    </row>
    <row r="27" spans="2:13" ht="25.5" customHeight="1" x14ac:dyDescent="0.2"/>
  </sheetData>
  <mergeCells count="4">
    <mergeCell ref="C3:I4"/>
    <mergeCell ref="C9:D9"/>
    <mergeCell ref="H9:M9"/>
    <mergeCell ref="C5:I5"/>
  </mergeCells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2021-02-16T03:05:08Z</cp:lastPrinted>
  <dcterms:created xsi:type="dcterms:W3CDTF">2014-01-30T18:25:03Z</dcterms:created>
  <dcterms:modified xsi:type="dcterms:W3CDTF">2021-02-16T03:05:58Z</dcterms:modified>
</cp:coreProperties>
</file>